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590"/>
  </bookViews>
  <sheets>
    <sheet name="форма 1" sheetId="1" r:id="rId1"/>
    <sheet name="форма 2" sheetId="2" r:id="rId2"/>
    <sheet name="форма 3" sheetId="3" r:id="rId3"/>
    <sheet name="форма 4" sheetId="4" r:id="rId4"/>
    <sheet name="форма 5" sheetId="5" r:id="rId5"/>
    <sheet name="форма 6" sheetId="7" r:id="rId6"/>
  </sheets>
  <calcPr calcId="162913"/>
</workbook>
</file>

<file path=xl/calcChain.xml><?xml version="1.0" encoding="utf-8"?>
<calcChain xmlns="http://schemas.openxmlformats.org/spreadsheetml/2006/main">
  <c r="F54" i="1" l="1"/>
  <c r="D51" i="1" l="1"/>
  <c r="E14" i="1"/>
  <c r="F14" i="1"/>
  <c r="D14" i="1"/>
  <c r="F12" i="2"/>
  <c r="F11" i="2" s="1"/>
  <c r="E12" i="2"/>
  <c r="F9" i="2"/>
  <c r="E9" i="2"/>
  <c r="M10" i="4" l="1"/>
  <c r="M11" i="4"/>
  <c r="M12" i="4"/>
  <c r="M13" i="4"/>
  <c r="M14" i="4"/>
  <c r="M15" i="4"/>
  <c r="M16" i="4"/>
  <c r="M17" i="4"/>
  <c r="E8" i="1"/>
  <c r="F8" i="1"/>
  <c r="E15" i="2"/>
  <c r="E47" i="2"/>
  <c r="F47" i="2"/>
  <c r="E46" i="2"/>
  <c r="F46" i="2"/>
  <c r="D46" i="2"/>
  <c r="D47" i="2"/>
  <c r="D52" i="2"/>
  <c r="D35" i="2"/>
  <c r="E49" i="2"/>
  <c r="F49" i="2"/>
  <c r="D49" i="2"/>
  <c r="D43" i="1"/>
  <c r="E27" i="1"/>
  <c r="F27" i="1"/>
  <c r="E15" i="1" l="1"/>
  <c r="F15" i="1"/>
  <c r="F37" i="1" l="1"/>
  <c r="F35" i="2" l="1"/>
  <c r="G17" i="4"/>
  <c r="G18" i="4"/>
  <c r="N17" i="4"/>
  <c r="N18" i="4"/>
  <c r="I18" i="4"/>
  <c r="I17" i="4"/>
  <c r="F15" i="2"/>
  <c r="M16" i="3"/>
  <c r="L16" i="3"/>
  <c r="H16" i="3"/>
  <c r="G16" i="3"/>
  <c r="F63" i="1" l="1"/>
  <c r="E11" i="2"/>
  <c r="E5" i="2" s="1"/>
  <c r="F36" i="1"/>
  <c r="E36" i="1"/>
  <c r="E51" i="1" s="1"/>
  <c r="F41" i="2"/>
  <c r="F55" i="2"/>
  <c r="D41" i="2"/>
  <c r="D64" i="2" s="1"/>
  <c r="D55" i="2"/>
  <c r="E63" i="1"/>
  <c r="D63" i="1"/>
  <c r="F64" i="2" l="1"/>
  <c r="E55" i="2" l="1"/>
  <c r="E41" i="2"/>
  <c r="E35" i="2" l="1"/>
  <c r="E64" i="2" s="1"/>
  <c r="E43" i="1" l="1"/>
  <c r="D15" i="1" l="1"/>
  <c r="D36" i="1"/>
  <c r="D27" i="1"/>
  <c r="G6" i="7" l="1"/>
  <c r="F5" i="2" l="1"/>
  <c r="C12" i="4"/>
  <c r="N12" i="4" s="1"/>
  <c r="C13" i="4"/>
  <c r="G13" i="4" s="1"/>
  <c r="C14" i="4"/>
  <c r="G14" i="4" s="1"/>
  <c r="C15" i="4"/>
  <c r="N15" i="4" s="1"/>
  <c r="C16" i="4"/>
  <c r="N16" i="4" s="1"/>
  <c r="C11" i="4"/>
  <c r="I12" i="4"/>
  <c r="I13" i="4"/>
  <c r="I14" i="4"/>
  <c r="I15" i="4"/>
  <c r="I16" i="4"/>
  <c r="N13" i="4" l="1"/>
  <c r="G16" i="4"/>
  <c r="N14" i="4"/>
  <c r="R11" i="4"/>
  <c r="T11" i="4"/>
  <c r="G15" i="4"/>
  <c r="J12" i="4" l="1"/>
  <c r="J13" i="4"/>
  <c r="J14" i="4"/>
  <c r="S10" i="4" l="1"/>
  <c r="E12" i="4"/>
  <c r="G12" i="4" s="1"/>
  <c r="I11" i="4" l="1"/>
  <c r="E11" i="4"/>
  <c r="G11" i="4" s="1"/>
  <c r="H11" i="4" s="1"/>
  <c r="N11" i="4"/>
  <c r="G62" i="1" l="1"/>
  <c r="F16" i="3" l="1"/>
  <c r="E16" i="3"/>
  <c r="D16" i="3"/>
  <c r="C16" i="3"/>
  <c r="I16" i="3"/>
  <c r="Q10" i="4" l="1"/>
  <c r="I10" i="4" s="1"/>
  <c r="O10" i="4"/>
  <c r="J16" i="3"/>
  <c r="E10" i="4" l="1"/>
  <c r="G40" i="1"/>
  <c r="G54" i="1"/>
  <c r="G55" i="1"/>
  <c r="G56" i="1"/>
  <c r="G58" i="1"/>
  <c r="G59" i="1"/>
  <c r="G61" i="1"/>
  <c r="G50" i="1"/>
  <c r="G34" i="1"/>
  <c r="G48" i="1"/>
  <c r="G9" i="1"/>
  <c r="G33" i="1"/>
  <c r="G41" i="1"/>
  <c r="Q12" i="5" l="1"/>
  <c r="P12" i="5" s="1"/>
  <c r="E12" i="5"/>
  <c r="F8" i="5"/>
  <c r="F13" i="4" l="1"/>
  <c r="F14" i="4"/>
  <c r="K14" i="4" l="1"/>
  <c r="K13" i="4"/>
  <c r="G49" i="1" l="1"/>
  <c r="G47" i="1"/>
  <c r="G46" i="1"/>
  <c r="G45" i="1"/>
  <c r="G44" i="1"/>
  <c r="G42" i="1"/>
  <c r="G39" i="1"/>
  <c r="G38" i="1"/>
  <c r="G37" i="1"/>
  <c r="G35" i="1"/>
  <c r="G31" i="1"/>
  <c r="G30" i="1"/>
  <c r="G29" i="1"/>
  <c r="G28" i="1"/>
  <c r="G26" i="1"/>
  <c r="G25" i="1"/>
  <c r="G24" i="1"/>
  <c r="G23" i="1"/>
  <c r="G21" i="1"/>
  <c r="G19" i="1"/>
  <c r="G18" i="1"/>
  <c r="G16" i="1"/>
  <c r="G17" i="1"/>
  <c r="G14" i="1"/>
  <c r="G8" i="1"/>
  <c r="G27" i="1" l="1"/>
  <c r="G22" i="1"/>
  <c r="G36" i="1"/>
  <c r="G43" i="1" l="1"/>
  <c r="G10" i="1"/>
  <c r="I6" i="7"/>
  <c r="H6" i="7"/>
  <c r="T12" i="5"/>
  <c r="S12" i="5"/>
  <c r="R12" i="5"/>
  <c r="L12" i="5"/>
  <c r="T10" i="5"/>
  <c r="S10" i="5"/>
  <c r="R10" i="5"/>
  <c r="Q10" i="5"/>
  <c r="F10" i="5"/>
  <c r="N10" i="5" s="1"/>
  <c r="T8" i="5"/>
  <c r="S8" i="5"/>
  <c r="O8" i="5" s="1"/>
  <c r="R8" i="5"/>
  <c r="Q8" i="5"/>
  <c r="N8" i="5"/>
  <c r="K12" i="4"/>
  <c r="F12" i="4"/>
  <c r="N16" i="3"/>
  <c r="H8" i="5" l="1"/>
  <c r="H12" i="5"/>
  <c r="O10" i="5"/>
  <c r="L8" i="5"/>
  <c r="H10" i="5"/>
  <c r="L10" i="5"/>
  <c r="J8" i="5"/>
  <c r="J10" i="5"/>
  <c r="J12" i="5"/>
  <c r="N12" i="5"/>
  <c r="G15" i="1" l="1"/>
  <c r="G63" i="1" l="1"/>
  <c r="G51" i="1" l="1"/>
  <c r="G53" i="1"/>
  <c r="J11" i="4" l="1"/>
  <c r="K11" i="4" l="1"/>
  <c r="F11" i="4"/>
  <c r="F43" i="1"/>
  <c r="F51" i="1" s="1"/>
</calcChain>
</file>

<file path=xl/sharedStrings.xml><?xml version="1.0" encoding="utf-8"?>
<sst xmlns="http://schemas.openxmlformats.org/spreadsheetml/2006/main" count="334" uniqueCount="213">
  <si>
    <t>наименование учреждения</t>
  </si>
  <si>
    <t>таблица 1</t>
  </si>
  <si>
    <t>КОСГУ</t>
  </si>
  <si>
    <t>КВР</t>
  </si>
  <si>
    <t>Наименование статей</t>
  </si>
  <si>
    <t>% исполнения от лимитов</t>
  </si>
  <si>
    <t>Заработная плата</t>
  </si>
  <si>
    <t>Прочие выплаты</t>
  </si>
  <si>
    <t xml:space="preserve">командировочные </t>
  </si>
  <si>
    <t>проезд к месту отдыха</t>
  </si>
  <si>
    <t>и др.</t>
  </si>
  <si>
    <t>Начисления на з/п</t>
  </si>
  <si>
    <t>Услуги связи</t>
  </si>
  <si>
    <t>Оплата услуг</t>
  </si>
  <si>
    <t>Информационные технологии</t>
  </si>
  <si>
    <t>Транспортные расходы</t>
  </si>
  <si>
    <t>Коммунальные услуги</t>
  </si>
  <si>
    <t>Арендная плата</t>
  </si>
  <si>
    <t>Услуги по содержанию имущества, в том числе</t>
  </si>
  <si>
    <t xml:space="preserve">Текущий ремонт </t>
  </si>
  <si>
    <t>Капитальный ремонт</t>
  </si>
  <si>
    <t>Противопожарные мероприятия</t>
  </si>
  <si>
    <t>Прочие услуги, том числе:</t>
  </si>
  <si>
    <t>Услуги общественного питания</t>
  </si>
  <si>
    <t>Пособия по социальной помощи</t>
  </si>
  <si>
    <t>Прочие расходы</t>
  </si>
  <si>
    <t>Уплата налогов и сборов</t>
  </si>
  <si>
    <t>Увеличение стоимости основных средств</t>
  </si>
  <si>
    <t>Увеличение стоимости мат.запасов, в т.ч.</t>
  </si>
  <si>
    <t>Итого:</t>
  </si>
  <si>
    <t>Расход по ЛС (Финансирование) за отчетный период (руб.)</t>
  </si>
  <si>
    <t>Фактические расходы за отчетный период (руб.)</t>
  </si>
  <si>
    <t xml:space="preserve">                                       </t>
  </si>
  <si>
    <t>таблица 2</t>
  </si>
  <si>
    <t>Исполнение бюджетной сметы (Плана ФХД)</t>
  </si>
  <si>
    <t>Расход по ЛС (Финансирование)(руб.)</t>
  </si>
  <si>
    <t>Фактические расходы (руб)</t>
  </si>
  <si>
    <t xml:space="preserve">1. Поступления учреждения </t>
  </si>
  <si>
    <t>2. Расходы  учреждения по внебюджетным средствам</t>
  </si>
  <si>
    <t>№ п/п</t>
  </si>
  <si>
    <t>Наименование показателя</t>
  </si>
  <si>
    <t>из них:</t>
  </si>
  <si>
    <t xml:space="preserve">Поступления  внебюджетных средств , всего </t>
  </si>
  <si>
    <t>плата за стационарное обслуживание (75% пенсии)</t>
  </si>
  <si>
    <t>плата за обслуживание на дому (гарантированный перечень соц. услуг)</t>
  </si>
  <si>
    <t>Фактическое поступление на отчетную дату (руб.)</t>
  </si>
  <si>
    <t>Расход  на отчетную дату (руб.)</t>
  </si>
  <si>
    <t>Поступления от иной приносящей доход деятельности, всего:</t>
  </si>
  <si>
    <t>Поступления от оказания социальных услуг, предоставление которых осуществляется на платной основе, всего:</t>
  </si>
  <si>
    <t xml:space="preserve">х </t>
  </si>
  <si>
    <t>и тд.</t>
  </si>
  <si>
    <t>и т.д.</t>
  </si>
  <si>
    <t>от реализации с/х продукции</t>
  </si>
  <si>
    <t>спонсорская помощь</t>
  </si>
  <si>
    <t>2.1.</t>
  </si>
  <si>
    <t>2.2.</t>
  </si>
  <si>
    <t>2.3.</t>
  </si>
  <si>
    <t>3.1.</t>
  </si>
  <si>
    <t>3.2.</t>
  </si>
  <si>
    <t>3.3.</t>
  </si>
  <si>
    <t>3.4.</t>
  </si>
  <si>
    <t>таблица 3</t>
  </si>
  <si>
    <t>Наименование услуг                                                                                                                                                                          (согласно утвержденному государственному заданию *)</t>
  </si>
  <si>
    <t>Плановая наполняемость (количество оказанных услуг по ГЗ) (стационар, полустационар)**</t>
  </si>
  <si>
    <t>Фактическая наполняемость по списку на конец отчетного периода (чел.) (стационар, полустационар)</t>
  </si>
  <si>
    <t>Среднее  выполнение за отчетный период, (чел.) (стационар, полустационар)</t>
  </si>
  <si>
    <t>Количество получателей социальных услуг  за отчетный период (стационар, полустационар)</t>
  </si>
  <si>
    <t>Количество получателей  социальных услуг (плановая наполняемость) чел.**</t>
  </si>
  <si>
    <t>Фактическое количество получателей  социальных услуг (чел.)</t>
  </si>
  <si>
    <t>Койко -дни</t>
  </si>
  <si>
    <t>среднегодовое количество:</t>
  </si>
  <si>
    <t>Среднеспи-сочная численность за отчетный период</t>
  </si>
  <si>
    <t>Средняя заработная плата по учреждению</t>
  </si>
  <si>
    <t>план</t>
  </si>
  <si>
    <t>факт</t>
  </si>
  <si>
    <t>% исполнения</t>
  </si>
  <si>
    <t>штатных единиц</t>
  </si>
  <si>
    <t xml:space="preserve"> занятых штатных единиц</t>
  </si>
  <si>
    <t>вакансии</t>
  </si>
  <si>
    <t>х</t>
  </si>
  <si>
    <t xml:space="preserve">Итого </t>
  </si>
  <si>
    <t xml:space="preserve">**  план по государственному заданию </t>
  </si>
  <si>
    <t>(расшифровка подписи)</t>
  </si>
  <si>
    <t>Главный бухгалтер</t>
  </si>
  <si>
    <t>таблица 4</t>
  </si>
  <si>
    <t>Количество получателей услуг</t>
  </si>
  <si>
    <t>Фактическое кол-во к/дней</t>
  </si>
  <si>
    <t>Выделенные денежные средства за счет всех источников</t>
  </si>
  <si>
    <t>Стоимость содержания 1 чел.в день</t>
  </si>
  <si>
    <t>Стоимость содержания 1 чел. в отч.период.</t>
  </si>
  <si>
    <t>Стоимость содержания 1 чел.в мес.</t>
  </si>
  <si>
    <t>Выделенные денежные средства за счет всех источников без учета иных целей</t>
  </si>
  <si>
    <t xml:space="preserve">   в  том числе за счет:</t>
  </si>
  <si>
    <t>областного бюджета</t>
  </si>
  <si>
    <t>иных целей, (подпрограммы )**</t>
  </si>
  <si>
    <t xml:space="preserve"> 75 % пенсии, платных услуг</t>
  </si>
  <si>
    <t>иной приносящий доход деятельности</t>
  </si>
  <si>
    <t>тек.расх.</t>
  </si>
  <si>
    <t>на 1ч/м</t>
  </si>
  <si>
    <t>9=13+17+19</t>
  </si>
  <si>
    <t>10=9/4</t>
  </si>
  <si>
    <t>11=9/3</t>
  </si>
  <si>
    <t>12=11/кол-во мес.</t>
  </si>
  <si>
    <t>14=13/3/кол.мес.</t>
  </si>
  <si>
    <t>16=15/3/кол-во мес.</t>
  </si>
  <si>
    <t>18=17/3/кол-во мес.</t>
  </si>
  <si>
    <t>20=19/3/кол-во мес.</t>
  </si>
  <si>
    <t>Всего по учреждению</t>
  </si>
  <si>
    <t>таблица 5</t>
  </si>
  <si>
    <t>(руб.)</t>
  </si>
  <si>
    <t>Количество получателей социальных услуг  за отчетный период (таб. 3 гр.6 )</t>
  </si>
  <si>
    <t>Кассовые расходы на мягкий инвентарь</t>
  </si>
  <si>
    <t>Фактические расходы  на питание (медик.)</t>
  </si>
  <si>
    <t>в том числе за счет</t>
  </si>
  <si>
    <t>Стоимость питания (мед.) 1 к/день (руб)</t>
  </si>
  <si>
    <t>Стоимость мягкого инвентаря  на одного получателя социальных услуг</t>
  </si>
  <si>
    <t>бюджетных средств (ВЦП "Социальное обслуживание населения)</t>
  </si>
  <si>
    <t>%</t>
  </si>
  <si>
    <t>других подпрограмм</t>
  </si>
  <si>
    <t>75% пенсии</t>
  </si>
  <si>
    <t>5=6+8+10+12</t>
  </si>
  <si>
    <t>14=5/4</t>
  </si>
  <si>
    <t>16=7/4</t>
  </si>
  <si>
    <t>17=9/4</t>
  </si>
  <si>
    <t>18=11/4</t>
  </si>
  <si>
    <t>19=13/4</t>
  </si>
  <si>
    <t>Расходы на питание</t>
  </si>
  <si>
    <t>Расходы на мягкий инвентарь *</t>
  </si>
  <si>
    <t>Расходы  на питания, медикаментов и мягкого инвентаря за отчетный период</t>
  </si>
  <si>
    <t xml:space="preserve"> Анализ расходов, выделенных в отчетном периоде на содержание 1 человека </t>
  </si>
  <si>
    <t>таблица 6.1</t>
  </si>
  <si>
    <t>п/п №</t>
  </si>
  <si>
    <t>Наименование учреждения</t>
  </si>
  <si>
    <r>
      <t xml:space="preserve">Среднемесячная заработная плата </t>
    </r>
    <r>
      <rPr>
        <b/>
        <sz val="10"/>
        <color indexed="8"/>
        <rFont val="Times New Roman"/>
        <family val="1"/>
        <charset val="204"/>
      </rPr>
      <t xml:space="preserve">руководителя </t>
    </r>
    <r>
      <rPr>
        <sz val="10"/>
        <color indexed="8"/>
        <rFont val="Times New Roman"/>
        <family val="1"/>
        <charset val="204"/>
      </rPr>
      <t>государственного учреждения, рублей</t>
    </r>
  </si>
  <si>
    <r>
      <t xml:space="preserve">Среднемесячная заработная плата </t>
    </r>
    <r>
      <rPr>
        <b/>
        <sz val="10"/>
        <color indexed="8"/>
        <rFont val="Times New Roman"/>
        <family val="1"/>
        <charset val="204"/>
      </rPr>
      <t xml:space="preserve">заместителя руководителя </t>
    </r>
    <r>
      <rPr>
        <sz val="10"/>
        <color indexed="8"/>
        <rFont val="Times New Roman"/>
        <family val="1"/>
        <charset val="204"/>
      </rPr>
      <t>государственного учреждения, рублей</t>
    </r>
  </si>
  <si>
    <r>
      <t xml:space="preserve">Среднемесячная заработная плата </t>
    </r>
    <r>
      <rPr>
        <b/>
        <sz val="10"/>
        <color indexed="8"/>
        <rFont val="Times New Roman"/>
        <family val="1"/>
        <charset val="204"/>
      </rPr>
      <t xml:space="preserve">главного бухгалтера </t>
    </r>
    <r>
      <rPr>
        <sz val="10"/>
        <color indexed="8"/>
        <rFont val="Times New Roman"/>
        <family val="1"/>
        <charset val="204"/>
      </rPr>
      <t>государственного учреждения, рублей</t>
    </r>
  </si>
  <si>
    <r>
      <t xml:space="preserve">Среднемесячная заработная плата </t>
    </r>
    <r>
      <rPr>
        <b/>
        <sz val="10"/>
        <color indexed="8"/>
        <rFont val="Times New Roman"/>
        <family val="1"/>
        <charset val="204"/>
      </rPr>
      <t xml:space="preserve">работников без учета заработной платы руководителя соответствующего учреждения, заместителей и главного бухгалтера, </t>
    </r>
    <r>
      <rPr>
        <sz val="10"/>
        <color indexed="8"/>
        <rFont val="Times New Roman"/>
        <family val="1"/>
        <charset val="204"/>
      </rPr>
      <t>рублей</t>
    </r>
  </si>
  <si>
    <r>
      <t xml:space="preserve">Соотношение средней заработной платы </t>
    </r>
    <r>
      <rPr>
        <b/>
        <sz val="10"/>
        <color indexed="8"/>
        <rFont val="Times New Roman"/>
        <family val="1"/>
        <charset val="204"/>
      </rPr>
      <t>руководителя и работников государственного учреждения без учета заработной платы руководителя соответствующего учреждения, заместителей и главного бухгалтера</t>
    </r>
  </si>
  <si>
    <r>
      <t xml:space="preserve">Соотношение средней заработной платы </t>
    </r>
    <r>
      <rPr>
        <b/>
        <sz val="10"/>
        <color indexed="8"/>
        <rFont val="Times New Roman"/>
        <family val="1"/>
        <charset val="204"/>
      </rPr>
      <t>заместителя руководителя и работников государственного учреждения без учета заработной платы руководителя соответствующего учреждения, заместителей и главного бухгалтера</t>
    </r>
  </si>
  <si>
    <r>
      <t xml:space="preserve">Соотношение средней заработной платы </t>
    </r>
    <r>
      <rPr>
        <b/>
        <sz val="10"/>
        <color indexed="8"/>
        <rFont val="Times New Roman"/>
        <family val="1"/>
        <charset val="204"/>
      </rPr>
      <t>главного бухгалтера и работников государственного учреждения без учета заработной платы руководителя соответствующего учреждения, заместителей и главного бухгалтера</t>
    </r>
  </si>
  <si>
    <t>7=гр.3/гр.6</t>
  </si>
  <si>
    <t>8=гр.4/гр.6</t>
  </si>
  <si>
    <t>9=гр.5/гр.6</t>
  </si>
  <si>
    <t xml:space="preserve">Соотношение заработной платы руководителя, заместителей руководителя, главного бухгалтера  и средней заработной платы  работников  учреждения </t>
  </si>
  <si>
    <t xml:space="preserve">плата за обслуживание на дому за соц.услуги не входящие в гарантированный перечень </t>
  </si>
  <si>
    <t>Расходы на медикаменты</t>
  </si>
  <si>
    <t>Уплата иных платежей</t>
  </si>
  <si>
    <t>Информационно-коммуникационные технологии</t>
  </si>
  <si>
    <t>Субсидии  на иные цели (подпрограммы)*</t>
  </si>
  <si>
    <t>прочие расходы</t>
  </si>
  <si>
    <t>Услуги по содержанию имущества, в том числе:</t>
  </si>
  <si>
    <t>Наименование государственной услуги                                                                                                                                                                         (согласно утвержденному государственному заданию *)</t>
  </si>
  <si>
    <t>* указываются государственные услуги, утвержденные государственноы заданиием учреждению на отчетный период</t>
  </si>
  <si>
    <r>
      <t xml:space="preserve">Содержание и воспитание детей-сирот и детей, оставшихся без попечения родителей, детей, находящихся в трудной жизненной ситуации </t>
    </r>
    <r>
      <rPr>
        <sz val="12"/>
        <rFont val="Times New Roman"/>
        <family val="1"/>
        <charset val="204"/>
      </rPr>
      <t xml:space="preserve">/ </t>
    </r>
    <r>
      <rPr>
        <sz val="10"/>
        <rFont val="Times New Roman"/>
        <family val="1"/>
        <charset val="204"/>
      </rPr>
      <t xml:space="preserve">Предоставление социального обслуживания в стационарной форме  </t>
    </r>
    <r>
      <rPr>
        <sz val="12"/>
        <rFont val="Times New Roman"/>
        <family val="1"/>
        <charset val="204"/>
      </rPr>
      <t>/</t>
    </r>
    <r>
      <rPr>
        <sz val="10"/>
        <rFont val="Times New Roman"/>
        <family val="1"/>
        <charset val="204"/>
      </rPr>
      <t xml:space="preserve"> Предоставление социального обслуживания в полустационарной форме </t>
    </r>
  </si>
  <si>
    <t xml:space="preserve">Содержание и воспитание детей-сирот и детей, оставшихся без попечения родителей, детей, находящихся в трудной жизненной ситуации / Предоставление социального обслуживания в стационарной форме  / Предоставление социального обслуживания в полустационарной форме </t>
  </si>
  <si>
    <t>Социальные пособия и компенсации персоналу в денежной форме</t>
  </si>
  <si>
    <t>Прочие работы,  услуги</t>
  </si>
  <si>
    <t>Страхование</t>
  </si>
  <si>
    <t>Увеличение стоимости лекарственных препаратов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</si>
  <si>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</si>
  <si>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</si>
  <si>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</si>
  <si>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</si>
  <si>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</si>
  <si>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прочих оборотных запасов (однократного применения)</t>
  </si>
  <si>
    <t>Компенсация стоимости путевок на санаторно-курортное лечение</t>
  </si>
  <si>
    <t>Уплата пеней, штрафов</t>
  </si>
  <si>
    <t>Пособия по социальной помощи населению в денежной форме (пособие по уходу за ребенком до 3х лет)</t>
  </si>
  <si>
    <t>Прокат ТСР</t>
  </si>
  <si>
    <t>Обеспечение ТСР</t>
  </si>
  <si>
    <t>ОГБУСО "КЦСОН Куйтунского района"</t>
  </si>
  <si>
    <t xml:space="preserve">Предоставление социальных услуг в форме социального обслуживания на дому </t>
  </si>
  <si>
    <t>Оказание информационно-справочной поддержки</t>
  </si>
  <si>
    <t>Огранизация отдыха детей и молодежи</t>
  </si>
  <si>
    <t>Огранизация и проведение культурно-массовых мероприятий     ( кол-во провед-х мер-й                        кол-во участников</t>
  </si>
  <si>
    <t>Предоставление социальных услуг в форме социального обслуживания на дому</t>
  </si>
  <si>
    <t>Организация отдыха детей и молодежи….</t>
  </si>
  <si>
    <t>Пивоварова Н.А.</t>
  </si>
  <si>
    <t xml:space="preserve"> </t>
  </si>
  <si>
    <t>Предоставление социального обслуживания в полустационарной форме</t>
  </si>
  <si>
    <t>Пособие по социальной помощи</t>
  </si>
  <si>
    <t>ОГБУ "УСЗСОН по  Куйтунскому району"</t>
  </si>
  <si>
    <r>
      <t>3</t>
    </r>
    <r>
      <rPr>
        <sz val="12"/>
        <rFont val="Times New Roman"/>
        <family val="1"/>
        <charset val="204"/>
      </rPr>
      <t>=таб.3 гр.5(гр.8)</t>
    </r>
  </si>
  <si>
    <r>
      <t>4</t>
    </r>
    <r>
      <rPr>
        <sz val="12"/>
        <rFont val="Times New Roman"/>
        <family val="1"/>
        <charset val="204"/>
      </rPr>
      <t>=таб.3 гр 10</t>
    </r>
  </si>
  <si>
    <r>
      <t>5</t>
    </r>
    <r>
      <rPr>
        <sz val="12"/>
        <rFont val="Times New Roman"/>
        <family val="1"/>
        <charset val="204"/>
      </rPr>
      <t>=13+15+17+19</t>
    </r>
  </si>
  <si>
    <r>
      <t>6</t>
    </r>
    <r>
      <rPr>
        <sz val="12"/>
        <rFont val="Times New Roman"/>
        <family val="1"/>
        <charset val="204"/>
      </rPr>
      <t>=5/4</t>
    </r>
  </si>
  <si>
    <r>
      <t>7</t>
    </r>
    <r>
      <rPr>
        <sz val="12"/>
        <rFont val="Times New Roman"/>
        <family val="1"/>
        <charset val="204"/>
      </rPr>
      <t>=5/3</t>
    </r>
  </si>
  <si>
    <r>
      <t>8</t>
    </r>
    <r>
      <rPr>
        <sz val="12"/>
        <rFont val="Times New Roman"/>
        <family val="1"/>
        <charset val="204"/>
      </rPr>
      <t>=7/кол-во мес.</t>
    </r>
  </si>
  <si>
    <t>Увеличение стоимости материальных запасов</t>
  </si>
  <si>
    <t>Предоставление срочных социальных услуг</t>
  </si>
  <si>
    <t xml:space="preserve">Предоставление срочных социальных услуг </t>
  </si>
  <si>
    <t xml:space="preserve">                  Исполнение плана ФХД по внебюджетным средствам                                                                 </t>
  </si>
  <si>
    <t>Налоги</t>
  </si>
  <si>
    <t>ведущий экономист</t>
  </si>
  <si>
    <t>Ведущий экономист</t>
  </si>
  <si>
    <t>Пособия бывшим сотрудникам</t>
  </si>
  <si>
    <t>директор</t>
  </si>
  <si>
    <t>Виногррадова Ю.В.</t>
  </si>
  <si>
    <t>Виноградова Ю.В.</t>
  </si>
  <si>
    <t xml:space="preserve">директор </t>
  </si>
  <si>
    <t xml:space="preserve"> директор</t>
  </si>
  <si>
    <t>Утверждено лимитов бюджетных обязательств  на 2025 год  (руб.)</t>
  </si>
  <si>
    <t>План поступления на 2025 год (руб.)</t>
  </si>
  <si>
    <t>Пожарная безопасность</t>
  </si>
  <si>
    <t>Утверждено лимитов бюджетных обязательств  на 2025 год (руб.)</t>
  </si>
  <si>
    <t>Социальная занятость</t>
  </si>
  <si>
    <t>Увеличение стоимости материально-технического обеспечения</t>
  </si>
  <si>
    <t xml:space="preserve">пилотный проект </t>
  </si>
  <si>
    <t>Организация и осуществление ранней поморщи детям и их семьям</t>
  </si>
  <si>
    <t>Социальное сопровождение граждан</t>
  </si>
  <si>
    <t>Уплата пеней</t>
  </si>
  <si>
    <t>Анализ расходов за _4 квартал_2025___года</t>
  </si>
  <si>
    <t>ПОКАЗАТЕЛИ ДЕЯТЕЛЬНОСТИ УЧРЕЖДЕНИЯ    за 4 квартал____ 2025___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</si>
</sst>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"/>
    <numFmt numFmtId="166" formatCode="#,##0.00&quot;р.&quot;"/>
  </numFmts>
  <fonts count="2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b/>
      <sz val="8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Helv"/>
    </font>
    <font>
      <sz val="10"/>
      <name val="Arial Cyr"/>
      <family val="2"/>
      <charset val="204"/>
    </font>
    <font>
      <sz val="9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0"/>
      <name val="Helv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48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0" borderId="2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4" fontId="4" fillId="0" borderId="0" xfId="0" applyNumberFormat="1" applyFont="1" applyBorder="1"/>
    <xf numFmtId="4" fontId="4" fillId="0" borderId="24" xfId="0" applyNumberFormat="1" applyFont="1" applyBorder="1"/>
    <xf numFmtId="0" fontId="1" fillId="0" borderId="0" xfId="0" applyFont="1" applyAlignment="1">
      <alignment vertical="top" wrapText="1"/>
    </xf>
    <xf numFmtId="2" fontId="6" fillId="0" borderId="12" xfId="0" applyNumberFormat="1" applyFont="1" applyFill="1" applyBorder="1" applyAlignment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2" fontId="6" fillId="0" borderId="1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1" fontId="7" fillId="0" borderId="7" xfId="0" applyNumberFormat="1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" fillId="0" borderId="6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6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/>
    </xf>
    <xf numFmtId="0" fontId="6" fillId="0" borderId="0" xfId="0" applyFont="1" applyFill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/>
    <xf numFmtId="0" fontId="2" fillId="0" borderId="1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3" fillId="0" borderId="0" xfId="0" applyFont="1"/>
    <xf numFmtId="0" fontId="13" fillId="0" borderId="0" xfId="0" applyFont="1"/>
    <xf numFmtId="0" fontId="13" fillId="0" borderId="0" xfId="0" applyFont="1" applyBorder="1"/>
    <xf numFmtId="0" fontId="16" fillId="0" borderId="0" xfId="0" applyFont="1" applyBorder="1"/>
    <xf numFmtId="0" fontId="5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right"/>
    </xf>
    <xf numFmtId="0" fontId="1" fillId="0" borderId="30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9" fontId="1" fillId="0" borderId="64" xfId="0" applyNumberFormat="1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9" fontId="1" fillId="0" borderId="27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18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4" fontId="6" fillId="0" borderId="2" xfId="0" applyNumberFormat="1" applyFont="1" applyFill="1" applyBorder="1" applyAlignment="1">
      <alignment horizontal="center"/>
    </xf>
    <xf numFmtId="2" fontId="6" fillId="0" borderId="65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3" fillId="0" borderId="14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Border="1"/>
    <xf numFmtId="0" fontId="16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1" fillId="0" borderId="29" xfId="0" applyFont="1" applyBorder="1" applyAlignment="1">
      <alignment vertical="center" wrapText="1"/>
    </xf>
    <xf numFmtId="0" fontId="21" fillId="0" borderId="58" xfId="0" applyFont="1" applyBorder="1" applyAlignment="1">
      <alignment horizontal="center" vertical="center" wrapText="1"/>
    </xf>
    <xf numFmtId="4" fontId="21" fillId="0" borderId="58" xfId="0" applyNumberFormat="1" applyFont="1" applyBorder="1" applyAlignment="1">
      <alignment horizontal="center" vertical="center" wrapText="1"/>
    </xf>
    <xf numFmtId="4" fontId="21" fillId="0" borderId="59" xfId="0" applyNumberFormat="1" applyFont="1" applyBorder="1" applyAlignment="1">
      <alignment horizontal="center" vertical="center" wrapText="1"/>
    </xf>
    <xf numFmtId="0" fontId="19" fillId="0" borderId="40" xfId="0" applyFont="1" applyBorder="1" applyAlignment="1">
      <alignment vertical="center" wrapText="1"/>
    </xf>
    <xf numFmtId="0" fontId="19" fillId="0" borderId="3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18" fillId="0" borderId="0" xfId="0" applyFont="1" applyBorder="1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vertical="top" wrapText="1"/>
    </xf>
    <xf numFmtId="4" fontId="4" fillId="0" borderId="6" xfId="0" applyNumberFormat="1" applyFont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1" fillId="2" borderId="12" xfId="0" applyNumberFormat="1" applyFont="1" applyFill="1" applyBorder="1" applyAlignment="1">
      <alignment horizontal="right" vertical="center" wrapText="1"/>
    </xf>
    <xf numFmtId="4" fontId="1" fillId="2" borderId="8" xfId="0" applyNumberFormat="1" applyFont="1" applyFill="1" applyBorder="1" applyAlignment="1">
      <alignment horizontal="right" vertical="center" wrapText="1"/>
    </xf>
    <xf numFmtId="4" fontId="1" fillId="2" borderId="6" xfId="0" applyNumberFormat="1" applyFont="1" applyFill="1" applyBorder="1" applyAlignment="1">
      <alignment horizontal="right" vertical="center" wrapText="1"/>
    </xf>
    <xf numFmtId="4" fontId="4" fillId="2" borderId="4" xfId="0" applyNumberFormat="1" applyFont="1" applyFill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4" fillId="0" borderId="48" xfId="0" applyNumberFormat="1" applyFont="1" applyBorder="1" applyAlignment="1">
      <alignment horizontal="right" vertical="center" wrapText="1"/>
    </xf>
    <xf numFmtId="4" fontId="4" fillId="2" borderId="7" xfId="0" applyNumberFormat="1" applyFont="1" applyFill="1" applyBorder="1" applyAlignment="1">
      <alignment horizontal="right" vertical="center" wrapText="1"/>
    </xf>
    <xf numFmtId="4" fontId="4" fillId="2" borderId="47" xfId="0" applyNumberFormat="1" applyFont="1" applyFill="1" applyBorder="1" applyAlignment="1">
      <alignment horizontal="right" vertical="center" wrapText="1"/>
    </xf>
    <xf numFmtId="4" fontId="1" fillId="2" borderId="11" xfId="0" applyNumberFormat="1" applyFont="1" applyFill="1" applyBorder="1" applyAlignment="1">
      <alignment horizontal="right" vertical="center" wrapText="1"/>
    </xf>
    <xf numFmtId="4" fontId="1" fillId="2" borderId="47" xfId="0" applyNumberFormat="1" applyFont="1" applyFill="1" applyBorder="1" applyAlignment="1">
      <alignment horizontal="right" vertical="center" wrapText="1"/>
    </xf>
    <xf numFmtId="4" fontId="1" fillId="2" borderId="7" xfId="0" applyNumberFormat="1" applyFont="1" applyFill="1" applyBorder="1" applyAlignment="1">
      <alignment horizontal="righ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4" fontId="1" fillId="2" borderId="49" xfId="0" applyNumberFormat="1" applyFont="1" applyFill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49" xfId="0" applyNumberFormat="1" applyFont="1" applyBorder="1" applyAlignment="1">
      <alignment horizontal="right" vertical="center" wrapText="1"/>
    </xf>
    <xf numFmtId="4" fontId="1" fillId="2" borderId="22" xfId="0" applyNumberFormat="1" applyFont="1" applyFill="1" applyBorder="1" applyAlignment="1">
      <alignment horizontal="right" vertical="center" wrapText="1"/>
    </xf>
    <xf numFmtId="4" fontId="1" fillId="2" borderId="51" xfId="0" applyNumberFormat="1" applyFont="1" applyFill="1" applyBorder="1" applyAlignment="1">
      <alignment horizontal="right" vertical="center" wrapText="1"/>
    </xf>
    <xf numFmtId="4" fontId="4" fillId="2" borderId="52" xfId="0" applyNumberFormat="1" applyFont="1" applyFill="1" applyBorder="1" applyAlignment="1">
      <alignment horizontal="right" vertical="center" wrapText="1"/>
    </xf>
    <xf numFmtId="4" fontId="6" fillId="0" borderId="12" xfId="0" applyNumberFormat="1" applyFont="1" applyFill="1" applyBorder="1" applyAlignment="1">
      <alignment horizontal="right" vertical="center" wrapText="1"/>
    </xf>
    <xf numFmtId="4" fontId="6" fillId="0" borderId="8" xfId="0" applyNumberFormat="1" applyFont="1" applyFill="1" applyBorder="1" applyAlignment="1">
      <alignment horizontal="right" vertical="center" wrapText="1"/>
    </xf>
    <xf numFmtId="4" fontId="6" fillId="0" borderId="8" xfId="0" applyNumberFormat="1" applyFont="1" applyFill="1" applyBorder="1" applyAlignment="1">
      <alignment horizontal="right"/>
    </xf>
    <xf numFmtId="4" fontId="2" fillId="0" borderId="8" xfId="0" applyNumberFormat="1" applyFont="1" applyFill="1" applyBorder="1" applyAlignment="1">
      <alignment horizontal="right" vertical="top" wrapText="1"/>
    </xf>
    <xf numFmtId="4" fontId="2" fillId="0" borderId="13" xfId="0" applyNumberFormat="1" applyFont="1" applyFill="1" applyBorder="1" applyAlignment="1">
      <alignment horizontal="right" vertical="top" wrapText="1"/>
    </xf>
    <xf numFmtId="0" fontId="1" fillId="2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3" fontId="6" fillId="0" borderId="18" xfId="0" applyNumberFormat="1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right"/>
    </xf>
    <xf numFmtId="4" fontId="6" fillId="0" borderId="62" xfId="0" applyNumberFormat="1" applyFont="1" applyFill="1" applyBorder="1"/>
    <xf numFmtId="4" fontId="6" fillId="0" borderId="25" xfId="0" applyNumberFormat="1" applyFont="1" applyFill="1" applyBorder="1" applyAlignment="1"/>
    <xf numFmtId="4" fontId="6" fillId="0" borderId="27" xfId="0" applyNumberFormat="1" applyFont="1" applyFill="1" applyBorder="1" applyAlignment="1"/>
    <xf numFmtId="3" fontId="6" fillId="0" borderId="27" xfId="0" applyNumberFormat="1" applyFont="1" applyFill="1" applyBorder="1" applyAlignment="1">
      <alignment horizontal="center"/>
    </xf>
    <xf numFmtId="3" fontId="6" fillId="0" borderId="62" xfId="0" applyNumberFormat="1" applyFont="1" applyFill="1" applyBorder="1" applyAlignment="1">
      <alignment horizontal="center"/>
    </xf>
    <xf numFmtId="4" fontId="6" fillId="0" borderId="18" xfId="0" applyNumberFormat="1" applyFont="1" applyFill="1" applyBorder="1" applyAlignment="1">
      <alignment horizontal="right"/>
    </xf>
    <xf numFmtId="4" fontId="6" fillId="0" borderId="1" xfId="0" applyNumberFormat="1" applyFont="1" applyFill="1" applyBorder="1"/>
    <xf numFmtId="4" fontId="17" fillId="0" borderId="27" xfId="0" applyNumberFormat="1" applyFont="1" applyBorder="1"/>
    <xf numFmtId="4" fontId="6" fillId="0" borderId="1" xfId="0" applyNumberFormat="1" applyFont="1" applyFill="1" applyBorder="1" applyAlignment="1">
      <alignment horizontal="right"/>
    </xf>
    <xf numFmtId="4" fontId="6" fillId="0" borderId="28" xfId="0" applyNumberFormat="1" applyFont="1" applyFill="1" applyBorder="1" applyAlignment="1">
      <alignment horizontal="right"/>
    </xf>
    <xf numFmtId="4" fontId="6" fillId="0" borderId="62" xfId="0" applyNumberFormat="1" applyFont="1" applyFill="1" applyBorder="1" applyAlignment="1">
      <alignment horizontal="right"/>
    </xf>
    <xf numFmtId="4" fontId="1" fillId="2" borderId="66" xfId="0" applyNumberFormat="1" applyFont="1" applyFill="1" applyBorder="1" applyAlignment="1">
      <alignment horizontal="right" vertical="center" wrapText="1"/>
    </xf>
    <xf numFmtId="0" fontId="1" fillId="2" borderId="22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4" fontId="1" fillId="2" borderId="36" xfId="0" applyNumberFormat="1" applyFont="1" applyFill="1" applyBorder="1" applyAlignment="1">
      <alignment horizontal="right" vertical="center" wrapText="1"/>
    </xf>
    <xf numFmtId="4" fontId="4" fillId="2" borderId="9" xfId="0" applyNumberFormat="1" applyFont="1" applyFill="1" applyBorder="1" applyAlignment="1">
      <alignment horizontal="right" vertical="center" wrapText="1"/>
    </xf>
    <xf numFmtId="4" fontId="1" fillId="2" borderId="9" xfId="0" applyNumberFormat="1" applyFont="1" applyFill="1" applyBorder="1" applyAlignment="1">
      <alignment horizontal="right" vertical="center" wrapText="1"/>
    </xf>
    <xf numFmtId="4" fontId="1" fillId="2" borderId="10" xfId="0" applyNumberFormat="1" applyFont="1" applyFill="1" applyBorder="1" applyAlignment="1">
      <alignment horizontal="right" vertical="center" wrapText="1"/>
    </xf>
    <xf numFmtId="4" fontId="1" fillId="2" borderId="56" xfId="0" applyNumberFormat="1" applyFont="1" applyFill="1" applyBorder="1" applyAlignment="1">
      <alignment horizontal="right" vertical="center" wrapText="1"/>
    </xf>
    <xf numFmtId="0" fontId="4" fillId="0" borderId="17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36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4" fillId="2" borderId="36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23" xfId="0" applyFont="1" applyFill="1" applyBorder="1" applyAlignment="1">
      <alignment vertical="top" wrapText="1"/>
    </xf>
    <xf numFmtId="4" fontId="1" fillId="2" borderId="13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50" xfId="0" applyFont="1" applyFill="1" applyBorder="1" applyAlignment="1">
      <alignment horizontal="left" vertical="top" wrapText="1"/>
    </xf>
    <xf numFmtId="4" fontId="2" fillId="0" borderId="12" xfId="0" applyNumberFormat="1" applyFont="1" applyFill="1" applyBorder="1" applyAlignment="1">
      <alignment horizontal="right" vertical="top" wrapText="1"/>
    </xf>
    <xf numFmtId="4" fontId="1" fillId="0" borderId="0" xfId="0" applyNumberFormat="1" applyFont="1"/>
    <xf numFmtId="0" fontId="1" fillId="0" borderId="4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4" fontId="1" fillId="2" borderId="52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24" xfId="0" applyNumberFormat="1" applyFont="1" applyFill="1" applyBorder="1" applyAlignment="1">
      <alignment horizontal="right" vertical="center" wrapText="1"/>
    </xf>
    <xf numFmtId="4" fontId="1" fillId="2" borderId="24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8" xfId="0" applyFont="1" applyBorder="1" applyAlignment="1">
      <alignment vertical="center" wrapText="1"/>
    </xf>
    <xf numFmtId="164" fontId="0" fillId="0" borderId="4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49" xfId="0" applyFont="1" applyBorder="1" applyAlignment="1">
      <alignment vertical="center" wrapText="1"/>
    </xf>
    <xf numFmtId="164" fontId="0" fillId="0" borderId="6" xfId="0" applyNumberForma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vertical="center" wrapText="1"/>
    </xf>
    <xf numFmtId="0" fontId="1" fillId="2" borderId="47" xfId="0" applyFont="1" applyFill="1" applyBorder="1" applyAlignment="1">
      <alignment vertical="center" wrapText="1"/>
    </xf>
    <xf numFmtId="164" fontId="0" fillId="0" borderId="8" xfId="0" applyNumberFormat="1" applyBorder="1" applyAlignment="1">
      <alignment horizontal="center" vertical="center"/>
    </xf>
    <xf numFmtId="0" fontId="4" fillId="2" borderId="37" xfId="0" applyFont="1" applyFill="1" applyBorder="1" applyAlignment="1">
      <alignment vertical="center" wrapText="1"/>
    </xf>
    <xf numFmtId="0" fontId="1" fillId="2" borderId="37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vertical="center" wrapText="1"/>
    </xf>
    <xf numFmtId="164" fontId="0" fillId="0" borderId="12" xfId="0" applyNumberForma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4" fillId="2" borderId="53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 wrapText="1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164" fontId="0" fillId="0" borderId="52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/>
    </xf>
    <xf numFmtId="4" fontId="4" fillId="2" borderId="14" xfId="0" applyNumberFormat="1" applyFont="1" applyFill="1" applyBorder="1" applyAlignment="1">
      <alignment horizontal="right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" fillId="0" borderId="28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26" fillId="0" borderId="31" xfId="0" applyFont="1" applyBorder="1" applyAlignment="1">
      <alignment horizontal="center"/>
    </xf>
    <xf numFmtId="0" fontId="26" fillId="0" borderId="32" xfId="0" applyFont="1" applyFill="1" applyBorder="1" applyAlignment="1">
      <alignment horizontal="left" wrapText="1"/>
    </xf>
    <xf numFmtId="3" fontId="26" fillId="2" borderId="31" xfId="0" applyNumberFormat="1" applyFont="1" applyFill="1" applyBorder="1" applyAlignment="1">
      <alignment horizontal="center" vertical="center" wrapText="1"/>
    </xf>
    <xf numFmtId="3" fontId="26" fillId="2" borderId="34" xfId="0" applyNumberFormat="1" applyFont="1" applyFill="1" applyBorder="1" applyAlignment="1">
      <alignment horizontal="center" vertical="center" wrapText="1"/>
    </xf>
    <xf numFmtId="3" fontId="26" fillId="2" borderId="43" xfId="0" applyNumberFormat="1" applyFont="1" applyFill="1" applyBorder="1" applyAlignment="1">
      <alignment horizontal="center" vertical="center" wrapText="1"/>
    </xf>
    <xf numFmtId="3" fontId="26" fillId="2" borderId="33" xfId="0" applyNumberFormat="1" applyFont="1" applyFill="1" applyBorder="1" applyAlignment="1">
      <alignment horizontal="center" vertical="center" wrapText="1"/>
    </xf>
    <xf numFmtId="3" fontId="26" fillId="2" borderId="32" xfId="0" applyNumberFormat="1" applyFont="1" applyFill="1" applyBorder="1" applyAlignment="1">
      <alignment horizontal="center" vertical="center" wrapText="1"/>
    </xf>
    <xf numFmtId="3" fontId="26" fillId="2" borderId="31" xfId="0" applyNumberFormat="1" applyFont="1" applyFill="1" applyBorder="1" applyAlignment="1">
      <alignment horizontal="right" vertical="center" wrapText="1"/>
    </xf>
    <xf numFmtId="3" fontId="26" fillId="2" borderId="34" xfId="0" applyNumberFormat="1" applyFont="1" applyFill="1" applyBorder="1" applyAlignment="1">
      <alignment horizontal="right" vertical="center" wrapText="1"/>
    </xf>
    <xf numFmtId="2" fontId="26" fillId="2" borderId="43" xfId="0" applyNumberFormat="1" applyFont="1" applyFill="1" applyBorder="1" applyAlignment="1">
      <alignment horizontal="center" vertical="center" wrapText="1"/>
    </xf>
    <xf numFmtId="4" fontId="26" fillId="2" borderId="33" xfId="0" applyNumberFormat="1" applyFont="1" applyFill="1" applyBorder="1" applyAlignment="1">
      <alignment horizontal="right" vertical="center" wrapText="1"/>
    </xf>
    <xf numFmtId="4" fontId="26" fillId="2" borderId="34" xfId="0" applyNumberFormat="1" applyFont="1" applyFill="1" applyBorder="1" applyAlignment="1">
      <alignment horizontal="right" vertical="center" wrapText="1"/>
    </xf>
    <xf numFmtId="4" fontId="26" fillId="2" borderId="32" xfId="0" applyNumberFormat="1" applyFont="1" applyFill="1" applyBorder="1" applyAlignment="1">
      <alignment horizontal="right" vertical="center" wrapText="1"/>
    </xf>
    <xf numFmtId="4" fontId="26" fillId="2" borderId="31" xfId="0" applyNumberFormat="1" applyFont="1" applyFill="1" applyBorder="1" applyAlignment="1">
      <alignment horizontal="right" vertical="center" wrapText="1"/>
    </xf>
    <xf numFmtId="4" fontId="26" fillId="2" borderId="43" xfId="0" applyNumberFormat="1" applyFont="1" applyFill="1" applyBorder="1" applyAlignment="1">
      <alignment horizontal="right" vertical="center" wrapText="1"/>
    </xf>
    <xf numFmtId="0" fontId="26" fillId="0" borderId="35" xfId="0" applyFont="1" applyBorder="1" applyAlignment="1">
      <alignment horizontal="center"/>
    </xf>
    <xf numFmtId="0" fontId="26" fillId="0" borderId="36" xfId="0" applyFont="1" applyFill="1" applyBorder="1" applyAlignment="1">
      <alignment horizontal="left" vertical="top" wrapText="1"/>
    </xf>
    <xf numFmtId="3" fontId="26" fillId="2" borderId="35" xfId="0" applyNumberFormat="1" applyFont="1" applyFill="1" applyBorder="1" applyAlignment="1">
      <alignment horizontal="center" vertical="center" wrapText="1"/>
    </xf>
    <xf numFmtId="3" fontId="26" fillId="2" borderId="39" xfId="0" applyNumberFormat="1" applyFont="1" applyFill="1" applyBorder="1" applyAlignment="1">
      <alignment horizontal="center" vertical="center" wrapText="1"/>
    </xf>
    <xf numFmtId="3" fontId="26" fillId="2" borderId="45" xfId="0" applyNumberFormat="1" applyFont="1" applyFill="1" applyBorder="1" applyAlignment="1">
      <alignment horizontal="center" vertical="center" wrapText="1"/>
    </xf>
    <xf numFmtId="3" fontId="26" fillId="2" borderId="37" xfId="0" applyNumberFormat="1" applyFont="1" applyFill="1" applyBorder="1" applyAlignment="1">
      <alignment horizontal="center" vertical="center" wrapText="1"/>
    </xf>
    <xf numFmtId="3" fontId="26" fillId="2" borderId="36" xfId="0" applyNumberFormat="1" applyFont="1" applyFill="1" applyBorder="1" applyAlignment="1">
      <alignment horizontal="center" vertical="center" wrapText="1"/>
    </xf>
    <xf numFmtId="3" fontId="26" fillId="2" borderId="35" xfId="0" applyNumberFormat="1" applyFont="1" applyFill="1" applyBorder="1" applyAlignment="1">
      <alignment horizontal="right" vertical="center" wrapText="1"/>
    </xf>
    <xf numFmtId="3" fontId="26" fillId="2" borderId="39" xfId="0" applyNumberFormat="1" applyFont="1" applyFill="1" applyBorder="1" applyAlignment="1">
      <alignment horizontal="right" vertical="center" wrapText="1"/>
    </xf>
    <xf numFmtId="2" fontId="26" fillId="2" borderId="45" xfId="0" applyNumberFormat="1" applyFont="1" applyFill="1" applyBorder="1" applyAlignment="1">
      <alignment horizontal="center" vertical="center" wrapText="1"/>
    </xf>
    <xf numFmtId="4" fontId="26" fillId="2" borderId="37" xfId="0" applyNumberFormat="1" applyFont="1" applyFill="1" applyBorder="1" applyAlignment="1">
      <alignment horizontal="right" vertical="center" wrapText="1"/>
    </xf>
    <xf numFmtId="4" fontId="26" fillId="2" borderId="39" xfId="0" applyNumberFormat="1" applyFont="1" applyFill="1" applyBorder="1" applyAlignment="1">
      <alignment horizontal="right" vertical="center" wrapText="1"/>
    </xf>
    <xf numFmtId="4" fontId="26" fillId="2" borderId="36" xfId="0" applyNumberFormat="1" applyFont="1" applyFill="1" applyBorder="1" applyAlignment="1">
      <alignment horizontal="right" vertical="center" wrapText="1"/>
    </xf>
    <xf numFmtId="4" fontId="26" fillId="2" borderId="35" xfId="0" applyNumberFormat="1" applyFont="1" applyFill="1" applyBorder="1" applyAlignment="1">
      <alignment horizontal="right" vertical="center" wrapText="1"/>
    </xf>
    <xf numFmtId="4" fontId="26" fillId="2" borderId="45" xfId="0" applyNumberFormat="1" applyFont="1" applyFill="1" applyBorder="1" applyAlignment="1">
      <alignment horizontal="right" vertical="center" wrapText="1"/>
    </xf>
    <xf numFmtId="0" fontId="26" fillId="0" borderId="35" xfId="0" applyNumberFormat="1" applyFont="1" applyBorder="1" applyAlignment="1">
      <alignment horizontal="center" wrapText="1"/>
    </xf>
    <xf numFmtId="0" fontId="26" fillId="0" borderId="36" xfId="0" applyFont="1" applyFill="1" applyBorder="1" applyAlignment="1">
      <alignment horizontal="left" wrapText="1"/>
    </xf>
    <xf numFmtId="0" fontId="26" fillId="0" borderId="40" xfId="0" applyNumberFormat="1" applyFont="1" applyBorder="1" applyAlignment="1">
      <alignment horizontal="center" wrapText="1"/>
    </xf>
    <xf numFmtId="0" fontId="5" fillId="0" borderId="25" xfId="0" applyFont="1" applyBorder="1"/>
    <xf numFmtId="49" fontId="3" fillId="0" borderId="0" xfId="0" applyNumberFormat="1" applyFont="1" applyBorder="1" applyAlignment="1">
      <alignment horizontal="center" vertical="center"/>
    </xf>
    <xf numFmtId="4" fontId="5" fillId="0" borderId="33" xfId="0" applyNumberFormat="1" applyFont="1" applyBorder="1" applyAlignment="1">
      <alignment horizontal="right" vertical="center" wrapText="1"/>
    </xf>
    <xf numFmtId="4" fontId="5" fillId="0" borderId="34" xfId="0" applyNumberFormat="1" applyFont="1" applyBorder="1" applyAlignment="1">
      <alignment horizontal="center" vertical="center" wrapText="1"/>
    </xf>
    <xf numFmtId="4" fontId="5" fillId="0" borderId="32" xfId="0" applyNumberFormat="1" applyFont="1" applyBorder="1" applyAlignment="1">
      <alignment horizontal="center" vertical="center" wrapText="1"/>
    </xf>
    <xf numFmtId="4" fontId="5" fillId="0" borderId="31" xfId="0" applyNumberFormat="1" applyFont="1" applyBorder="1" applyAlignment="1">
      <alignment horizontal="right" vertical="center" wrapText="1"/>
    </xf>
    <xf numFmtId="4" fontId="5" fillId="0" borderId="43" xfId="0" applyNumberFormat="1" applyFont="1" applyBorder="1" applyAlignment="1">
      <alignment horizontal="center" vertical="center" wrapText="1"/>
    </xf>
    <xf numFmtId="4" fontId="26" fillId="0" borderId="35" xfId="0" applyNumberFormat="1" applyFont="1" applyBorder="1" applyAlignment="1">
      <alignment horizontal="right" vertical="center" wrapText="1"/>
    </xf>
    <xf numFmtId="3" fontId="26" fillId="0" borderId="45" xfId="0" applyNumberFormat="1" applyFont="1" applyFill="1" applyBorder="1" applyAlignment="1">
      <alignment horizontal="right" vertical="center"/>
    </xf>
    <xf numFmtId="4" fontId="26" fillId="0" borderId="39" xfId="0" applyNumberFormat="1" applyFont="1" applyBorder="1" applyAlignment="1">
      <alignment horizontal="right" vertical="center" wrapText="1"/>
    </xf>
    <xf numFmtId="4" fontId="26" fillId="0" borderId="36" xfId="0" applyNumberFormat="1" applyFont="1" applyBorder="1" applyAlignment="1">
      <alignment horizontal="right" vertical="center" wrapText="1"/>
    </xf>
    <xf numFmtId="4" fontId="26" fillId="0" borderId="45" xfId="0" applyNumberFormat="1" applyFont="1" applyBorder="1" applyAlignment="1">
      <alignment horizontal="right" vertical="center" wrapText="1"/>
    </xf>
    <xf numFmtId="4" fontId="26" fillId="0" borderId="37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1" fontId="5" fillId="0" borderId="31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Fill="1" applyBorder="1" applyAlignment="1">
      <alignment horizontal="left" vertical="center" wrapText="1"/>
    </xf>
    <xf numFmtId="2" fontId="3" fillId="0" borderId="0" xfId="0" applyNumberFormat="1" applyFont="1" applyAlignment="1">
      <alignment vertical="center"/>
    </xf>
    <xf numFmtId="3" fontId="26" fillId="0" borderId="45" xfId="0" applyNumberFormat="1" applyFont="1" applyBorder="1" applyAlignment="1">
      <alignment vertical="center"/>
    </xf>
    <xf numFmtId="0" fontId="28" fillId="0" borderId="36" xfId="0" applyFont="1" applyBorder="1" applyAlignment="1">
      <alignment vertical="center" wrapText="1"/>
    </xf>
    <xf numFmtId="0" fontId="26" fillId="0" borderId="45" xfId="0" applyFont="1" applyBorder="1" applyAlignment="1">
      <alignment vertical="center"/>
    </xf>
    <xf numFmtId="0" fontId="28" fillId="0" borderId="37" xfId="0" applyFont="1" applyBorder="1" applyAlignment="1">
      <alignment vertical="center"/>
    </xf>
    <xf numFmtId="0" fontId="26" fillId="0" borderId="39" xfId="0" applyFont="1" applyBorder="1" applyAlignment="1">
      <alignment vertical="center"/>
    </xf>
    <xf numFmtId="0" fontId="26" fillId="0" borderId="3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3" fontId="19" fillId="0" borderId="38" xfId="0" applyNumberFormat="1" applyFont="1" applyBorder="1" applyAlignment="1">
      <alignment horizontal="center" vertical="center" wrapText="1"/>
    </xf>
    <xf numFmtId="4" fontId="19" fillId="0" borderId="38" xfId="0" applyNumberFormat="1" applyFont="1" applyBorder="1" applyAlignment="1">
      <alignment horizontal="center" vertical="center" wrapText="1"/>
    </xf>
    <xf numFmtId="4" fontId="19" fillId="0" borderId="44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left" vertical="center" wrapText="1"/>
    </xf>
    <xf numFmtId="4" fontId="23" fillId="0" borderId="20" xfId="0" applyNumberFormat="1" applyFont="1" applyBorder="1" applyAlignment="1">
      <alignment horizontal="right" vertical="center" wrapText="1"/>
    </xf>
    <xf numFmtId="165" fontId="23" fillId="0" borderId="20" xfId="0" applyNumberFormat="1" applyFont="1" applyBorder="1" applyAlignment="1">
      <alignment vertical="center" wrapText="1"/>
    </xf>
    <xf numFmtId="165" fontId="23" fillId="0" borderId="21" xfId="0" applyNumberFormat="1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4" fontId="0" fillId="0" borderId="0" xfId="0" applyNumberFormat="1"/>
    <xf numFmtId="0" fontId="26" fillId="0" borderId="69" xfId="0" applyNumberFormat="1" applyFont="1" applyBorder="1" applyAlignment="1">
      <alignment horizontal="center" wrapText="1"/>
    </xf>
    <xf numFmtId="0" fontId="4" fillId="2" borderId="5" xfId="0" applyFont="1" applyFill="1" applyBorder="1" applyAlignment="1">
      <alignment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1" fillId="4" borderId="12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vertical="center" wrapText="1"/>
    </xf>
    <xf numFmtId="4" fontId="1" fillId="4" borderId="6" xfId="0" applyNumberFormat="1" applyFont="1" applyFill="1" applyBorder="1" applyAlignment="1">
      <alignment horizontal="right" vertical="center" wrapText="1"/>
    </xf>
    <xf numFmtId="4" fontId="4" fillId="4" borderId="6" xfId="0" applyNumberFormat="1" applyFont="1" applyFill="1" applyBorder="1" applyAlignment="1">
      <alignment horizontal="right" vertical="center" wrapText="1"/>
    </xf>
    <xf numFmtId="4" fontId="5" fillId="4" borderId="37" xfId="0" applyNumberFormat="1" applyFont="1" applyFill="1" applyBorder="1" applyAlignment="1">
      <alignment horizontal="right" vertical="center" wrapText="1"/>
    </xf>
    <xf numFmtId="0" fontId="5" fillId="0" borderId="64" xfId="0" applyFont="1" applyBorder="1" applyAlignment="1">
      <alignment horizontal="center" vertical="top" wrapText="1"/>
    </xf>
    <xf numFmtId="4" fontId="5" fillId="2" borderId="70" xfId="0" applyNumberFormat="1" applyFont="1" applyFill="1" applyBorder="1" applyAlignment="1">
      <alignment horizontal="right" vertical="top" wrapText="1"/>
    </xf>
    <xf numFmtId="4" fontId="5" fillId="2" borderId="60" xfId="0" applyNumberFormat="1" applyFont="1" applyFill="1" applyBorder="1" applyAlignment="1">
      <alignment horizontal="right" vertical="top" wrapText="1"/>
    </xf>
    <xf numFmtId="4" fontId="5" fillId="2" borderId="61" xfId="0" applyNumberFormat="1" applyFont="1" applyFill="1" applyBorder="1" applyAlignment="1">
      <alignment horizontal="right" vertical="top" wrapText="1"/>
    </xf>
    <xf numFmtId="4" fontId="5" fillId="2" borderId="63" xfId="0" applyNumberFormat="1" applyFont="1" applyFill="1" applyBorder="1" applyAlignment="1">
      <alignment horizontal="right" vertical="top" wrapText="1"/>
    </xf>
    <xf numFmtId="4" fontId="5" fillId="2" borderId="64" xfId="0" applyNumberFormat="1" applyFont="1" applyFill="1" applyBorder="1" applyAlignment="1">
      <alignment horizontal="right" vertical="top" wrapText="1"/>
    </xf>
    <xf numFmtId="0" fontId="5" fillId="2" borderId="61" xfId="0" applyFont="1" applyFill="1" applyBorder="1" applyAlignment="1">
      <alignment horizontal="center" vertical="top" wrapText="1"/>
    </xf>
    <xf numFmtId="0" fontId="26" fillId="0" borderId="39" xfId="0" applyFont="1" applyFill="1" applyBorder="1" applyAlignment="1">
      <alignment horizontal="left" wrapText="1"/>
    </xf>
    <xf numFmtId="0" fontId="26" fillId="0" borderId="40" xfId="0" applyFont="1" applyBorder="1" applyAlignment="1">
      <alignment horizontal="center" vertical="center"/>
    </xf>
    <xf numFmtId="0" fontId="28" fillId="0" borderId="41" xfId="0" applyFont="1" applyBorder="1" applyAlignment="1">
      <alignment vertical="center" wrapText="1"/>
    </xf>
    <xf numFmtId="4" fontId="26" fillId="0" borderId="40" xfId="0" applyNumberFormat="1" applyFont="1" applyBorder="1" applyAlignment="1">
      <alignment horizontal="right" vertical="center" wrapText="1"/>
    </xf>
    <xf numFmtId="0" fontId="26" fillId="0" borderId="44" xfId="0" applyFont="1" applyBorder="1" applyAlignment="1">
      <alignment vertical="center"/>
    </xf>
    <xf numFmtId="0" fontId="28" fillId="0" borderId="42" xfId="0" applyFont="1" applyBorder="1" applyAlignment="1">
      <alignment vertical="center"/>
    </xf>
    <xf numFmtId="0" fontId="26" fillId="0" borderId="38" xfId="0" applyFont="1" applyBorder="1" applyAlignment="1">
      <alignment vertical="center"/>
    </xf>
    <xf numFmtId="4" fontId="26" fillId="0" borderId="38" xfId="0" applyNumberFormat="1" applyFont="1" applyBorder="1" applyAlignment="1">
      <alignment horizontal="right" vertical="center" wrapText="1"/>
    </xf>
    <xf numFmtId="0" fontId="26" fillId="0" borderId="41" xfId="0" applyFont="1" applyBorder="1" applyAlignment="1">
      <alignment vertical="center"/>
    </xf>
    <xf numFmtId="4" fontId="26" fillId="0" borderId="44" xfId="0" applyNumberFormat="1" applyFont="1" applyBorder="1" applyAlignment="1">
      <alignment horizontal="right" vertical="center" wrapText="1"/>
    </xf>
    <xf numFmtId="4" fontId="26" fillId="0" borderId="42" xfId="0" applyNumberFormat="1" applyFont="1" applyBorder="1" applyAlignment="1">
      <alignment horizontal="right" vertical="center" wrapText="1"/>
    </xf>
    <xf numFmtId="4" fontId="26" fillId="0" borderId="41" xfId="0" applyNumberFormat="1" applyFont="1" applyBorder="1" applyAlignment="1">
      <alignment horizontal="right" vertical="center" wrapText="1"/>
    </xf>
    <xf numFmtId="0" fontId="26" fillId="0" borderId="39" xfId="0" applyFont="1" applyBorder="1" applyAlignment="1">
      <alignment horizontal="center" vertical="center"/>
    </xf>
    <xf numFmtId="0" fontId="28" fillId="0" borderId="39" xfId="0" applyFont="1" applyBorder="1" applyAlignment="1">
      <alignment vertical="center" wrapText="1"/>
    </xf>
    <xf numFmtId="0" fontId="3" fillId="0" borderId="39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" fontId="2" fillId="0" borderId="52" xfId="0" applyNumberFormat="1" applyFont="1" applyFill="1" applyBorder="1" applyAlignment="1">
      <alignment horizontal="right"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49" fontId="1" fillId="0" borderId="11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47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1" fontId="6" fillId="0" borderId="53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49" fontId="4" fillId="0" borderId="53" xfId="0" applyNumberFormat="1" applyFont="1" applyFill="1" applyBorder="1" applyAlignment="1">
      <alignment horizontal="left" vertical="center" wrapText="1"/>
    </xf>
    <xf numFmtId="49" fontId="4" fillId="0" borderId="54" xfId="0" applyNumberFormat="1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55" xfId="0" applyFont="1" applyFill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49" xfId="0" applyNumberFormat="1" applyFont="1" applyFill="1" applyBorder="1" applyAlignment="1">
      <alignment horizontal="left" vertical="center" wrapText="1"/>
    </xf>
    <xf numFmtId="49" fontId="1" fillId="0" borderId="7" xfId="0" applyNumberFormat="1" applyFont="1" applyFill="1" applyBorder="1" applyAlignment="1">
      <alignment horizontal="left" vertical="center" wrapText="1"/>
    </xf>
    <xf numFmtId="49" fontId="1" fillId="0" borderId="47" xfId="0" applyNumberFormat="1" applyFont="1" applyFill="1" applyBorder="1" applyAlignment="1">
      <alignment horizontal="left" vertical="center" wrapText="1"/>
    </xf>
    <xf numFmtId="49" fontId="1" fillId="0" borderId="7" xfId="0" applyNumberFormat="1" applyFont="1" applyFill="1" applyBorder="1" applyAlignment="1">
      <alignment horizontal="left" vertical="center"/>
    </xf>
    <xf numFmtId="49" fontId="1" fillId="0" borderId="47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5" fillId="0" borderId="65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top" wrapText="1"/>
    </xf>
    <xf numFmtId="49" fontId="6" fillId="0" borderId="37" xfId="0" applyNumberFormat="1" applyFont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5" fillId="0" borderId="59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25" fillId="0" borderId="57" xfId="0" applyFont="1" applyFill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0" borderId="6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2" fontId="6" fillId="0" borderId="33" xfId="0" applyNumberFormat="1" applyFont="1" applyBorder="1" applyAlignment="1">
      <alignment horizontal="center" vertical="center" wrapText="1"/>
    </xf>
    <xf numFmtId="2" fontId="6" fillId="0" borderId="32" xfId="0" applyNumberFormat="1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3" fillId="0" borderId="56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1714500</xdr:colOff>
      <xdr:row>64</xdr:row>
      <xdr:rowOff>0</xdr:rowOff>
    </xdr:from>
    <xdr:to>
      <xdr:col>3</xdr:col>
      <xdr:colOff>838200</xdr:colOff>
      <xdr:row>64</xdr:row>
      <xdr:rowOff>0</xdr:rowOff>
    </xdr:to>
    <xdr:sp macro="" textlink="">
      <xdr:nvSpPr>
        <xdr:cNvPr id="2" name="Line 8"/>
        <xdr:cNvSpPr>
          <a:spLocks noChangeShapeType="1"/>
        </xdr:cNvSpPr>
      </xdr:nvSpPr>
      <xdr:spPr bwMode="auto">
        <a:xfrm flipH="1">
          <a:off x="2451100" y="14833600"/>
          <a:ext cx="4165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64"/>
  <sheetViews>
    <sheetView tabSelected="1" topLeftCell="A29" zoomScale="90" zoomScaleNormal="90" workbookViewId="0">
      <selection activeCell="D24" sqref="D24"/>
    </sheetView>
  </sheetViews>
  <sheetFormatPr defaultRowHeight="15" x14ac:dyDescent="0.25"/>
  <cols>
    <col min="1" max="1" width="6" style="30" customWidth="1"/>
    <col min="2" max="2" width="6.85546875" style="30" customWidth="1"/>
    <col min="3" max="3" width="53.85546875" style="8" customWidth="1"/>
    <col min="4" max="4" width="17.28515625" style="8" customWidth="1"/>
    <col min="5" max="5" width="17.7109375" style="8" customWidth="1"/>
    <col min="6" max="6" width="17.140625" style="8" customWidth="1"/>
    <col min="7" max="7" width="11.85546875" style="30" customWidth="1"/>
    <col min="8" max="8" width="17.85546875" style="8" customWidth="1"/>
    <col min="9" max="9" width="15.7109375" style="8" customWidth="1"/>
    <col min="10" max="10" width="14.7109375" style="8" customWidth="1"/>
    <col min="11" max="16384" width="9.140625" style="8"/>
  </cols>
  <sheetData>
    <row r="2" spans="1:7" ht="18.75" x14ac:dyDescent="0.25">
      <c r="A2" s="181"/>
      <c r="B2" s="374" t="s">
        <v>211</v>
      </c>
      <c r="C2" s="374"/>
      <c r="D2" s="374"/>
      <c r="E2" s="374"/>
      <c r="F2" s="374"/>
      <c r="G2" s="182"/>
    </row>
    <row r="3" spans="1:7" ht="23.45" customHeight="1" x14ac:dyDescent="0.25">
      <c r="A3" s="183"/>
      <c r="B3" s="375" t="s">
        <v>181</v>
      </c>
      <c r="C3" s="375"/>
      <c r="D3" s="375"/>
      <c r="E3" s="375"/>
      <c r="F3" s="375"/>
      <c r="G3" s="182"/>
    </row>
    <row r="4" spans="1:7" ht="15.75" x14ac:dyDescent="0.25">
      <c r="A4" s="184"/>
      <c r="B4" s="184"/>
      <c r="C4" s="377" t="s">
        <v>0</v>
      </c>
      <c r="D4" s="377"/>
      <c r="E4" s="377"/>
      <c r="F4" s="184"/>
      <c r="G4" s="182"/>
    </row>
    <row r="5" spans="1:7" ht="15.75" x14ac:dyDescent="0.25">
      <c r="A5" s="184"/>
      <c r="B5" s="184"/>
      <c r="C5" s="185"/>
      <c r="D5" s="185"/>
      <c r="E5" s="185"/>
      <c r="F5" s="184"/>
      <c r="G5" s="182" t="s">
        <v>1</v>
      </c>
    </row>
    <row r="6" spans="1:7" ht="18.75" customHeight="1" thickBot="1" x14ac:dyDescent="0.3">
      <c r="A6" s="186"/>
      <c r="B6" s="186"/>
      <c r="C6" s="376" t="s">
        <v>34</v>
      </c>
      <c r="D6" s="376"/>
      <c r="E6" s="376"/>
      <c r="F6" s="376"/>
      <c r="G6" s="182"/>
    </row>
    <row r="7" spans="1:7" ht="75.75" thickBot="1" x14ac:dyDescent="0.3">
      <c r="A7" s="173" t="s">
        <v>2</v>
      </c>
      <c r="B7" s="173" t="s">
        <v>3</v>
      </c>
      <c r="C7" s="173" t="s">
        <v>4</v>
      </c>
      <c r="D7" s="173" t="s">
        <v>204</v>
      </c>
      <c r="E7" s="3" t="s">
        <v>30</v>
      </c>
      <c r="F7" s="174" t="s">
        <v>31</v>
      </c>
      <c r="G7" s="4" t="s">
        <v>5</v>
      </c>
    </row>
    <row r="8" spans="1:7" ht="15.75" customHeight="1" x14ac:dyDescent="0.25">
      <c r="A8" s="187">
        <v>211</v>
      </c>
      <c r="B8" s="188">
        <v>111</v>
      </c>
      <c r="C8" s="189" t="s">
        <v>6</v>
      </c>
      <c r="D8" s="115">
        <v>57562833.380000003</v>
      </c>
      <c r="E8" s="115">
        <f t="shared" ref="E8:F8" si="0">57562833.38-14800.24</f>
        <v>57548033.140000001</v>
      </c>
      <c r="F8" s="115">
        <f t="shared" si="0"/>
        <v>57548033.140000001</v>
      </c>
      <c r="G8" s="190">
        <f>E8/D8</f>
        <v>0.99974288548476586</v>
      </c>
    </row>
    <row r="9" spans="1:7" ht="28.5" x14ac:dyDescent="0.25">
      <c r="A9" s="191">
        <v>266</v>
      </c>
      <c r="B9" s="192">
        <v>111</v>
      </c>
      <c r="C9" s="193" t="s">
        <v>155</v>
      </c>
      <c r="D9" s="115">
        <v>269527.24</v>
      </c>
      <c r="E9" s="115">
        <v>269527.24</v>
      </c>
      <c r="F9" s="115">
        <v>269527.24</v>
      </c>
      <c r="G9" s="194">
        <f>E9/D9</f>
        <v>1</v>
      </c>
    </row>
    <row r="10" spans="1:7" x14ac:dyDescent="0.25">
      <c r="A10" s="195">
        <v>212</v>
      </c>
      <c r="B10" s="196">
        <v>112</v>
      </c>
      <c r="C10" s="197" t="s">
        <v>7</v>
      </c>
      <c r="D10" s="108">
        <v>2800</v>
      </c>
      <c r="E10" s="101">
        <v>2800</v>
      </c>
      <c r="F10" s="151">
        <v>2800</v>
      </c>
      <c r="G10" s="194">
        <f t="shared" ref="G10:G51" si="1">E10/D10</f>
        <v>1</v>
      </c>
    </row>
    <row r="11" spans="1:7" ht="30" x14ac:dyDescent="0.25">
      <c r="A11" s="195">
        <v>266</v>
      </c>
      <c r="B11" s="196">
        <v>112</v>
      </c>
      <c r="C11" s="198" t="s">
        <v>167</v>
      </c>
      <c r="D11" s="113"/>
      <c r="E11" s="104"/>
      <c r="F11" s="176"/>
      <c r="G11" s="199"/>
    </row>
    <row r="12" spans="1:7" ht="30" x14ac:dyDescent="0.25">
      <c r="A12" s="195"/>
      <c r="B12" s="196">
        <v>119</v>
      </c>
      <c r="C12" s="198" t="s">
        <v>155</v>
      </c>
      <c r="D12" s="113">
        <v>34678.230000000003</v>
      </c>
      <c r="E12" s="113">
        <v>34678.230000000003</v>
      </c>
      <c r="F12" s="113">
        <v>34678.230000000003</v>
      </c>
      <c r="G12" s="194"/>
    </row>
    <row r="13" spans="1:7" x14ac:dyDescent="0.25">
      <c r="A13" s="195">
        <v>264</v>
      </c>
      <c r="B13" s="196">
        <v>321</v>
      </c>
      <c r="C13" s="198" t="s">
        <v>195</v>
      </c>
      <c r="D13" s="113"/>
      <c r="E13" s="113"/>
      <c r="F13" s="113"/>
      <c r="G13" s="194"/>
    </row>
    <row r="14" spans="1:7" x14ac:dyDescent="0.25">
      <c r="A14" s="195">
        <v>213</v>
      </c>
      <c r="B14" s="196">
        <v>119</v>
      </c>
      <c r="C14" s="197" t="s">
        <v>11</v>
      </c>
      <c r="D14" s="115">
        <f>17792429.77-14800.24</f>
        <v>17777629.530000001</v>
      </c>
      <c r="E14" s="115">
        <f t="shared" ref="E14:F14" si="2">17792429.77-14800.24</f>
        <v>17777629.530000001</v>
      </c>
      <c r="F14" s="115">
        <f t="shared" si="2"/>
        <v>17777629.530000001</v>
      </c>
      <c r="G14" s="194">
        <f t="shared" si="1"/>
        <v>1</v>
      </c>
    </row>
    <row r="15" spans="1:7" x14ac:dyDescent="0.25">
      <c r="A15" s="195">
        <v>221</v>
      </c>
      <c r="B15" s="195"/>
      <c r="C15" s="197" t="s">
        <v>12</v>
      </c>
      <c r="D15" s="108">
        <f>D16+D17</f>
        <v>354328.12</v>
      </c>
      <c r="E15" s="108">
        <f t="shared" ref="E15:F15" si="3">E16+E17</f>
        <v>354328.12</v>
      </c>
      <c r="F15" s="108">
        <f t="shared" si="3"/>
        <v>354328.12</v>
      </c>
      <c r="G15" s="194">
        <f t="shared" si="1"/>
        <v>1</v>
      </c>
    </row>
    <row r="16" spans="1:7" x14ac:dyDescent="0.25">
      <c r="A16" s="196"/>
      <c r="B16" s="196">
        <v>242</v>
      </c>
      <c r="C16" s="198" t="s">
        <v>14</v>
      </c>
      <c r="D16" s="112"/>
      <c r="E16" s="103"/>
      <c r="F16" s="152"/>
      <c r="G16" s="199" t="e">
        <f>E16/D16</f>
        <v>#DIV/0!</v>
      </c>
    </row>
    <row r="17" spans="1:7" x14ac:dyDescent="0.25">
      <c r="A17" s="195"/>
      <c r="B17" s="196">
        <v>244</v>
      </c>
      <c r="C17" s="198" t="s">
        <v>13</v>
      </c>
      <c r="D17" s="112">
        <v>354328.12</v>
      </c>
      <c r="E17" s="112">
        <v>354328.12</v>
      </c>
      <c r="F17" s="112">
        <v>354328.12</v>
      </c>
      <c r="G17" s="199">
        <f t="shared" si="1"/>
        <v>1</v>
      </c>
    </row>
    <row r="18" spans="1:7" x14ac:dyDescent="0.25">
      <c r="A18" s="195">
        <v>222</v>
      </c>
      <c r="B18" s="196">
        <v>244</v>
      </c>
      <c r="C18" s="197" t="s">
        <v>15</v>
      </c>
      <c r="D18" s="108"/>
      <c r="E18" s="101"/>
      <c r="F18" s="151"/>
      <c r="G18" s="194" t="e">
        <f t="shared" si="1"/>
        <v>#DIV/0!</v>
      </c>
    </row>
    <row r="19" spans="1:7" x14ac:dyDescent="0.25">
      <c r="A19" s="195">
        <v>223</v>
      </c>
      <c r="B19" s="196">
        <v>247</v>
      </c>
      <c r="C19" s="197" t="s">
        <v>16</v>
      </c>
      <c r="D19" s="108">
        <v>850000</v>
      </c>
      <c r="E19" s="108">
        <v>850000</v>
      </c>
      <c r="F19" s="108">
        <v>859911.18</v>
      </c>
      <c r="G19" s="194">
        <f t="shared" si="1"/>
        <v>1</v>
      </c>
    </row>
    <row r="20" spans="1:7" x14ac:dyDescent="0.25">
      <c r="A20" s="195"/>
      <c r="B20" s="196">
        <v>244</v>
      </c>
      <c r="C20" s="197" t="s">
        <v>16</v>
      </c>
      <c r="D20" s="108">
        <v>37481.58</v>
      </c>
      <c r="E20" s="108">
        <v>37481.58</v>
      </c>
      <c r="F20" s="108">
        <v>37481.58</v>
      </c>
      <c r="G20" s="194"/>
    </row>
    <row r="21" spans="1:7" x14ac:dyDescent="0.25">
      <c r="A21" s="195">
        <v>224</v>
      </c>
      <c r="B21" s="196">
        <v>244</v>
      </c>
      <c r="C21" s="197" t="s">
        <v>17</v>
      </c>
      <c r="D21" s="108">
        <v>259800</v>
      </c>
      <c r="E21" s="108">
        <v>259800</v>
      </c>
      <c r="F21" s="108">
        <v>259800</v>
      </c>
      <c r="G21" s="194">
        <f t="shared" si="1"/>
        <v>1</v>
      </c>
    </row>
    <row r="22" spans="1:7" x14ac:dyDescent="0.25">
      <c r="A22" s="195">
        <v>225</v>
      </c>
      <c r="B22" s="195"/>
      <c r="C22" s="197" t="s">
        <v>150</v>
      </c>
      <c r="D22" s="108">
        <v>45000</v>
      </c>
      <c r="E22" s="101">
        <v>45000</v>
      </c>
      <c r="F22" s="151">
        <v>45000</v>
      </c>
      <c r="G22" s="194">
        <f t="shared" si="1"/>
        <v>1</v>
      </c>
    </row>
    <row r="23" spans="1:7" x14ac:dyDescent="0.25">
      <c r="A23" s="195"/>
      <c r="B23" s="196">
        <v>244</v>
      </c>
      <c r="C23" s="198" t="s">
        <v>147</v>
      </c>
      <c r="D23" s="112"/>
      <c r="E23" s="103"/>
      <c r="F23" s="152"/>
      <c r="G23" s="194" t="e">
        <f t="shared" si="1"/>
        <v>#DIV/0!</v>
      </c>
    </row>
    <row r="24" spans="1:7" x14ac:dyDescent="0.25">
      <c r="A24" s="196"/>
      <c r="B24" s="196">
        <v>244</v>
      </c>
      <c r="C24" s="198" t="s">
        <v>19</v>
      </c>
      <c r="D24" s="112"/>
      <c r="E24" s="103"/>
      <c r="F24" s="152"/>
      <c r="G24" s="194" t="e">
        <f t="shared" si="1"/>
        <v>#DIV/0!</v>
      </c>
    </row>
    <row r="25" spans="1:7" x14ac:dyDescent="0.25">
      <c r="A25" s="196"/>
      <c r="B25" s="196">
        <v>244</v>
      </c>
      <c r="C25" s="198" t="s">
        <v>21</v>
      </c>
      <c r="D25" s="112"/>
      <c r="E25" s="103"/>
      <c r="F25" s="152"/>
      <c r="G25" s="194" t="e">
        <f t="shared" si="1"/>
        <v>#DIV/0!</v>
      </c>
    </row>
    <row r="26" spans="1:7" x14ac:dyDescent="0.25">
      <c r="A26" s="196"/>
      <c r="B26" s="196">
        <v>244</v>
      </c>
      <c r="C26" s="198" t="s">
        <v>149</v>
      </c>
      <c r="D26" s="112">
        <v>45000</v>
      </c>
      <c r="E26" s="103">
        <v>45000</v>
      </c>
      <c r="F26" s="103">
        <v>45000</v>
      </c>
      <c r="G26" s="194">
        <f t="shared" si="1"/>
        <v>1</v>
      </c>
    </row>
    <row r="27" spans="1:7" x14ac:dyDescent="0.25">
      <c r="A27" s="195">
        <v>226</v>
      </c>
      <c r="B27" s="195"/>
      <c r="C27" s="197" t="s">
        <v>22</v>
      </c>
      <c r="D27" s="108">
        <f>D28+D29+D30+D31+D32+D33</f>
        <v>322505</v>
      </c>
      <c r="E27" s="108">
        <f t="shared" ref="E27:F27" si="4">E28+E29+E30+E31+E32+E33</f>
        <v>322505</v>
      </c>
      <c r="F27" s="108">
        <f t="shared" si="4"/>
        <v>322505</v>
      </c>
      <c r="G27" s="194">
        <f t="shared" si="1"/>
        <v>1</v>
      </c>
    </row>
    <row r="28" spans="1:7" x14ac:dyDescent="0.25">
      <c r="A28" s="195"/>
      <c r="B28" s="196">
        <v>244</v>
      </c>
      <c r="C28" s="198" t="s">
        <v>147</v>
      </c>
      <c r="D28" s="112"/>
      <c r="E28" s="103"/>
      <c r="F28" s="103"/>
      <c r="G28" s="194" t="e">
        <f t="shared" si="1"/>
        <v>#DIV/0!</v>
      </c>
    </row>
    <row r="29" spans="1:7" x14ac:dyDescent="0.25">
      <c r="A29" s="195"/>
      <c r="B29" s="196">
        <v>244</v>
      </c>
      <c r="C29" s="198" t="s">
        <v>21</v>
      </c>
      <c r="D29" s="112"/>
      <c r="E29" s="103"/>
      <c r="F29" s="152"/>
      <c r="G29" s="194" t="e">
        <f t="shared" si="1"/>
        <v>#DIV/0!</v>
      </c>
    </row>
    <row r="30" spans="1:7" x14ac:dyDescent="0.25">
      <c r="A30" s="196"/>
      <c r="B30" s="196">
        <v>244</v>
      </c>
      <c r="C30" s="198" t="s">
        <v>23</v>
      </c>
      <c r="D30" s="112"/>
      <c r="E30" s="103"/>
      <c r="F30" s="152"/>
      <c r="G30" s="194" t="e">
        <f t="shared" si="1"/>
        <v>#DIV/0!</v>
      </c>
    </row>
    <row r="31" spans="1:7" x14ac:dyDescent="0.25">
      <c r="A31" s="196"/>
      <c r="B31" s="196">
        <v>244</v>
      </c>
      <c r="C31" s="198" t="s">
        <v>149</v>
      </c>
      <c r="D31" s="112">
        <v>322505</v>
      </c>
      <c r="E31" s="112">
        <v>322505</v>
      </c>
      <c r="F31" s="112">
        <v>322505</v>
      </c>
      <c r="G31" s="194">
        <f t="shared" si="1"/>
        <v>1</v>
      </c>
    </row>
    <row r="32" spans="1:7" x14ac:dyDescent="0.25">
      <c r="A32" s="196"/>
      <c r="B32" s="196">
        <v>112</v>
      </c>
      <c r="C32" s="198" t="s">
        <v>8</v>
      </c>
      <c r="D32" s="112"/>
      <c r="E32" s="103"/>
      <c r="F32" s="103"/>
      <c r="G32" s="194"/>
    </row>
    <row r="33" spans="1:9" x14ac:dyDescent="0.25">
      <c r="A33" s="196"/>
      <c r="B33" s="196">
        <v>119</v>
      </c>
      <c r="C33" s="198" t="s">
        <v>156</v>
      </c>
      <c r="D33" s="112"/>
      <c r="E33" s="103"/>
      <c r="F33" s="152"/>
      <c r="G33" s="194" t="e">
        <f t="shared" si="1"/>
        <v>#DIV/0!</v>
      </c>
    </row>
    <row r="34" spans="1:9" x14ac:dyDescent="0.25">
      <c r="A34" s="195">
        <v>227</v>
      </c>
      <c r="B34" s="196">
        <v>244</v>
      </c>
      <c r="C34" s="200" t="s">
        <v>157</v>
      </c>
      <c r="D34" s="112"/>
      <c r="E34" s="103"/>
      <c r="F34" s="152"/>
      <c r="G34" s="194" t="e">
        <f t="shared" si="1"/>
        <v>#DIV/0!</v>
      </c>
    </row>
    <row r="35" spans="1:9" x14ac:dyDescent="0.25">
      <c r="A35" s="195">
        <v>264</v>
      </c>
      <c r="B35" s="195"/>
      <c r="C35" s="197" t="s">
        <v>24</v>
      </c>
      <c r="D35" s="108"/>
      <c r="E35" s="101"/>
      <c r="F35" s="151"/>
      <c r="G35" s="194" t="e">
        <f t="shared" si="1"/>
        <v>#DIV/0!</v>
      </c>
    </row>
    <row r="36" spans="1:9" x14ac:dyDescent="0.25">
      <c r="A36" s="195">
        <v>291</v>
      </c>
      <c r="B36" s="195"/>
      <c r="C36" s="197" t="s">
        <v>25</v>
      </c>
      <c r="D36" s="108">
        <f>D37+D38</f>
        <v>17832</v>
      </c>
      <c r="E36" s="101">
        <f>E37+E38</f>
        <v>17832</v>
      </c>
      <c r="F36" s="151">
        <f>F37+F38</f>
        <v>17832</v>
      </c>
      <c r="G36" s="194">
        <f t="shared" si="1"/>
        <v>1</v>
      </c>
    </row>
    <row r="37" spans="1:9" x14ac:dyDescent="0.25">
      <c r="A37" s="195"/>
      <c r="B37" s="196">
        <v>851</v>
      </c>
      <c r="C37" s="198" t="s">
        <v>26</v>
      </c>
      <c r="D37" s="112">
        <v>13626</v>
      </c>
      <c r="E37" s="112">
        <v>13626</v>
      </c>
      <c r="F37" s="112">
        <f>10255+3371</f>
        <v>13626</v>
      </c>
      <c r="G37" s="199">
        <f t="shared" si="1"/>
        <v>1</v>
      </c>
    </row>
    <row r="38" spans="1:9" x14ac:dyDescent="0.25">
      <c r="A38" s="196"/>
      <c r="B38" s="196">
        <v>852</v>
      </c>
      <c r="C38" s="198" t="s">
        <v>26</v>
      </c>
      <c r="D38" s="112">
        <v>4206</v>
      </c>
      <c r="E38" s="112">
        <v>4206</v>
      </c>
      <c r="F38" s="112">
        <v>4206</v>
      </c>
      <c r="G38" s="199">
        <f t="shared" si="1"/>
        <v>1</v>
      </c>
    </row>
    <row r="39" spans="1:9" x14ac:dyDescent="0.25">
      <c r="A39" s="196"/>
      <c r="B39" s="196">
        <v>853</v>
      </c>
      <c r="C39" s="198" t="s">
        <v>146</v>
      </c>
      <c r="D39" s="112"/>
      <c r="E39" s="103"/>
      <c r="F39" s="152"/>
      <c r="G39" s="194" t="e">
        <f t="shared" si="1"/>
        <v>#DIV/0!</v>
      </c>
    </row>
    <row r="40" spans="1:9" x14ac:dyDescent="0.25">
      <c r="A40" s="195">
        <v>292</v>
      </c>
      <c r="B40" s="196">
        <v>853</v>
      </c>
      <c r="C40" s="198" t="s">
        <v>166</v>
      </c>
      <c r="D40" s="112"/>
      <c r="E40" s="103"/>
      <c r="F40" s="152"/>
      <c r="G40" s="194" t="e">
        <f t="shared" si="1"/>
        <v>#DIV/0!</v>
      </c>
    </row>
    <row r="41" spans="1:9" x14ac:dyDescent="0.25">
      <c r="A41" s="195">
        <v>297</v>
      </c>
      <c r="B41" s="196">
        <v>853</v>
      </c>
      <c r="C41" s="198" t="s">
        <v>146</v>
      </c>
      <c r="D41" s="112"/>
      <c r="E41" s="103"/>
      <c r="F41" s="152"/>
      <c r="G41" s="194" t="e">
        <f t="shared" si="1"/>
        <v>#DIV/0!</v>
      </c>
    </row>
    <row r="42" spans="1:9" x14ac:dyDescent="0.25">
      <c r="A42" s="195">
        <v>310</v>
      </c>
      <c r="B42" s="195"/>
      <c r="C42" s="197" t="s">
        <v>27</v>
      </c>
      <c r="D42" s="108"/>
      <c r="E42" s="108"/>
      <c r="F42" s="108"/>
      <c r="G42" s="194" t="e">
        <f t="shared" si="1"/>
        <v>#DIV/0!</v>
      </c>
    </row>
    <row r="43" spans="1:9" x14ac:dyDescent="0.25">
      <c r="A43" s="195"/>
      <c r="B43" s="195"/>
      <c r="C43" s="197" t="s">
        <v>28</v>
      </c>
      <c r="D43" s="108">
        <f>D46+D49</f>
        <v>593930.61</v>
      </c>
      <c r="E43" s="108">
        <f>E46+E49</f>
        <v>593930.61</v>
      </c>
      <c r="F43" s="108">
        <f>F46+F49</f>
        <v>593930.61</v>
      </c>
      <c r="G43" s="194">
        <f t="shared" si="1"/>
        <v>1</v>
      </c>
      <c r="H43" s="329"/>
    </row>
    <row r="44" spans="1:9" x14ac:dyDescent="0.25">
      <c r="A44" s="195">
        <v>341</v>
      </c>
      <c r="B44" s="196">
        <v>244</v>
      </c>
      <c r="C44" s="198" t="s">
        <v>158</v>
      </c>
      <c r="D44" s="112"/>
      <c r="E44" s="103"/>
      <c r="F44" s="152"/>
      <c r="G44" s="199" t="e">
        <f t="shared" si="1"/>
        <v>#DIV/0!</v>
      </c>
    </row>
    <row r="45" spans="1:9" x14ac:dyDescent="0.25">
      <c r="A45" s="195">
        <v>342</v>
      </c>
      <c r="B45" s="196">
        <v>244</v>
      </c>
      <c r="C45" s="201" t="s">
        <v>159</v>
      </c>
      <c r="D45" s="112"/>
      <c r="E45" s="103"/>
      <c r="F45" s="152"/>
      <c r="G45" s="199" t="e">
        <f t="shared" si="1"/>
        <v>#DIV/0!</v>
      </c>
    </row>
    <row r="46" spans="1:9" x14ac:dyDescent="0.25">
      <c r="A46" s="195">
        <v>343</v>
      </c>
      <c r="B46" s="196">
        <v>244</v>
      </c>
      <c r="C46" s="201" t="s">
        <v>160</v>
      </c>
      <c r="D46" s="112">
        <v>413133.16</v>
      </c>
      <c r="E46" s="112">
        <v>413133.16</v>
      </c>
      <c r="F46" s="112">
        <v>413133.16</v>
      </c>
      <c r="G46" s="199">
        <f t="shared" si="1"/>
        <v>1</v>
      </c>
      <c r="I46" s="329"/>
    </row>
    <row r="47" spans="1:9" x14ac:dyDescent="0.25">
      <c r="A47" s="195">
        <v>344</v>
      </c>
      <c r="B47" s="196">
        <v>244</v>
      </c>
      <c r="C47" s="201" t="s">
        <v>161</v>
      </c>
      <c r="D47" s="112"/>
      <c r="E47" s="103"/>
      <c r="F47" s="152"/>
      <c r="G47" s="199" t="e">
        <f t="shared" si="1"/>
        <v>#DIV/0!</v>
      </c>
    </row>
    <row r="48" spans="1:9" x14ac:dyDescent="0.25">
      <c r="A48" s="195">
        <v>345</v>
      </c>
      <c r="B48" s="196">
        <v>244</v>
      </c>
      <c r="C48" s="201" t="s">
        <v>162</v>
      </c>
      <c r="D48" s="110"/>
      <c r="E48" s="102"/>
      <c r="F48" s="153"/>
      <c r="G48" s="199" t="e">
        <f t="shared" si="1"/>
        <v>#DIV/0!</v>
      </c>
    </row>
    <row r="49" spans="1:9" ht="30" x14ac:dyDescent="0.25">
      <c r="A49" s="202">
        <v>346</v>
      </c>
      <c r="B49" s="203">
        <v>244</v>
      </c>
      <c r="C49" s="204" t="s">
        <v>163</v>
      </c>
      <c r="D49" s="150">
        <v>180797.45</v>
      </c>
      <c r="E49" s="150">
        <v>180797.45</v>
      </c>
      <c r="F49" s="150">
        <v>180797.45</v>
      </c>
      <c r="G49" s="205">
        <f t="shared" si="1"/>
        <v>1</v>
      </c>
    </row>
    <row r="50" spans="1:9" ht="30.75" thickBot="1" x14ac:dyDescent="0.3">
      <c r="A50" s="206">
        <v>349</v>
      </c>
      <c r="B50" s="207">
        <v>244</v>
      </c>
      <c r="C50" s="204" t="s">
        <v>164</v>
      </c>
      <c r="D50" s="142"/>
      <c r="E50" s="117"/>
      <c r="F50" s="154"/>
      <c r="G50" s="208" t="e">
        <f t="shared" si="1"/>
        <v>#DIV/0!</v>
      </c>
      <c r="I50" s="329"/>
    </row>
    <row r="51" spans="1:9" ht="15.75" thickBot="1" x14ac:dyDescent="0.3">
      <c r="A51" s="378" t="s">
        <v>29</v>
      </c>
      <c r="B51" s="379"/>
      <c r="C51" s="380"/>
      <c r="D51" s="5">
        <f>D43+D42+D36+D27+D22+D21+D20+D19+D17+D14+D13+D12+D9+D8+D10</f>
        <v>78128345.689999998</v>
      </c>
      <c r="E51" s="5">
        <f>E43+E42+E36+E27+E22+E21+E20+E19+E17+E14+E13+E12+E9+E8+E10</f>
        <v>78113545.450000003</v>
      </c>
      <c r="F51" s="5">
        <f>F43+F42+F36+F27+F22+F21+F20+F19+F17+F14+F13+F12+F9+F8</f>
        <v>78120656.629999995</v>
      </c>
      <c r="G51" s="209">
        <f t="shared" si="1"/>
        <v>0.99981056504052035</v>
      </c>
      <c r="I51" s="329"/>
    </row>
    <row r="52" spans="1:9" ht="16.5" thickBot="1" x14ac:dyDescent="0.3">
      <c r="A52" s="368" t="s">
        <v>148</v>
      </c>
      <c r="B52" s="369"/>
      <c r="C52" s="369"/>
      <c r="D52" s="369"/>
      <c r="E52" s="369"/>
      <c r="F52" s="370"/>
      <c r="G52" s="210"/>
    </row>
    <row r="53" spans="1:9" ht="15.75" thickBot="1" x14ac:dyDescent="0.3">
      <c r="A53" s="211">
        <v>214</v>
      </c>
      <c r="B53" s="212">
        <v>112</v>
      </c>
      <c r="C53" s="213" t="s">
        <v>9</v>
      </c>
      <c r="D53" s="105"/>
      <c r="E53" s="178"/>
      <c r="F53" s="105"/>
      <c r="G53" s="190" t="e">
        <f t="shared" ref="G53:G62" si="5">E53/D53</f>
        <v>#DIV/0!</v>
      </c>
    </row>
    <row r="54" spans="1:9" ht="15.75" thickBot="1" x14ac:dyDescent="0.3">
      <c r="A54" s="211">
        <v>263</v>
      </c>
      <c r="B54" s="212">
        <v>323</v>
      </c>
      <c r="C54" s="213" t="s">
        <v>180</v>
      </c>
      <c r="D54" s="105">
        <v>3257747.36</v>
      </c>
      <c r="E54" s="178">
        <v>3257647.36</v>
      </c>
      <c r="F54" s="178">
        <f>3257647.36-103360</f>
        <v>3154287.36</v>
      </c>
      <c r="G54" s="190">
        <f t="shared" si="5"/>
        <v>0.99996930394258687</v>
      </c>
    </row>
    <row r="55" spans="1:9" ht="29.25" thickBot="1" x14ac:dyDescent="0.3">
      <c r="A55" s="214">
        <v>267</v>
      </c>
      <c r="B55" s="212">
        <v>112</v>
      </c>
      <c r="C55" s="213" t="s">
        <v>165</v>
      </c>
      <c r="D55" s="105"/>
      <c r="E55" s="178"/>
      <c r="F55" s="105"/>
      <c r="G55" s="190" t="e">
        <f t="shared" si="5"/>
        <v>#DIV/0!</v>
      </c>
    </row>
    <row r="56" spans="1:9" ht="15.75" thickBot="1" x14ac:dyDescent="0.3">
      <c r="A56" s="214">
        <v>225</v>
      </c>
      <c r="B56" s="212">
        <v>243</v>
      </c>
      <c r="C56" s="213" t="s">
        <v>20</v>
      </c>
      <c r="D56" s="105">
        <v>3797898.82</v>
      </c>
      <c r="E56" s="178">
        <v>3797898.78</v>
      </c>
      <c r="F56" s="105">
        <v>3797898.78</v>
      </c>
      <c r="G56" s="190">
        <f t="shared" si="5"/>
        <v>0.99999998946786051</v>
      </c>
    </row>
    <row r="57" spans="1:9" ht="15.75" thickBot="1" x14ac:dyDescent="0.3">
      <c r="A57" s="218">
        <v>225</v>
      </c>
      <c r="B57" s="219">
        <v>244</v>
      </c>
      <c r="C57" s="339" t="s">
        <v>19</v>
      </c>
      <c r="D57" s="119">
        <v>1452095</v>
      </c>
      <c r="E57" s="179">
        <v>1452094.6</v>
      </c>
      <c r="F57" s="179">
        <v>1452094.6</v>
      </c>
      <c r="G57" s="190"/>
    </row>
    <row r="58" spans="1:9" ht="15.75" thickBot="1" x14ac:dyDescent="0.3">
      <c r="A58" s="215">
        <v>262</v>
      </c>
      <c r="B58" s="216">
        <v>343</v>
      </c>
      <c r="C58" s="217" t="s">
        <v>169</v>
      </c>
      <c r="D58" s="119"/>
      <c r="E58" s="179"/>
      <c r="F58" s="179"/>
      <c r="G58" s="190" t="e">
        <f t="shared" si="5"/>
        <v>#DIV/0!</v>
      </c>
    </row>
    <row r="59" spans="1:9" ht="15.75" thickBot="1" x14ac:dyDescent="0.3">
      <c r="A59" s="218">
        <v>346</v>
      </c>
      <c r="B59" s="219">
        <v>244</v>
      </c>
      <c r="C59" s="220" t="s">
        <v>188</v>
      </c>
      <c r="D59" s="119">
        <v>18200</v>
      </c>
      <c r="E59" s="179">
        <v>18200</v>
      </c>
      <c r="F59" s="179">
        <v>18200</v>
      </c>
      <c r="G59" s="190">
        <f t="shared" si="5"/>
        <v>1</v>
      </c>
    </row>
    <row r="60" spans="1:9" ht="29.25" thickBot="1" x14ac:dyDescent="0.3">
      <c r="A60" s="218">
        <v>310</v>
      </c>
      <c r="B60" s="219">
        <v>244</v>
      </c>
      <c r="C60" s="220" t="s">
        <v>206</v>
      </c>
      <c r="D60" s="119">
        <v>660191</v>
      </c>
      <c r="E60" s="179">
        <v>660190.94999999995</v>
      </c>
      <c r="F60" s="179">
        <v>660190.94999999995</v>
      </c>
      <c r="G60" s="224"/>
    </row>
    <row r="61" spans="1:9" x14ac:dyDescent="0.25">
      <c r="A61" s="221">
        <v>222</v>
      </c>
      <c r="B61" s="222">
        <v>244</v>
      </c>
      <c r="C61" s="223" t="s">
        <v>15</v>
      </c>
      <c r="D61" s="177"/>
      <c r="E61" s="180"/>
      <c r="F61" s="177"/>
      <c r="G61" s="224" t="e">
        <f t="shared" si="5"/>
        <v>#DIV/0!</v>
      </c>
    </row>
    <row r="62" spans="1:9" ht="30.75" thickBot="1" x14ac:dyDescent="0.3">
      <c r="A62" s="225">
        <v>266</v>
      </c>
      <c r="B62" s="226">
        <v>112</v>
      </c>
      <c r="C62" s="227" t="s">
        <v>155</v>
      </c>
      <c r="D62" s="102"/>
      <c r="E62" s="153"/>
      <c r="F62" s="102"/>
      <c r="G62" s="205" t="e">
        <f t="shared" si="5"/>
        <v>#DIV/0!</v>
      </c>
    </row>
    <row r="63" spans="1:9" ht="15.75" customHeight="1" thickBot="1" x14ac:dyDescent="0.3">
      <c r="A63" s="371" t="s">
        <v>29</v>
      </c>
      <c r="B63" s="372"/>
      <c r="C63" s="373"/>
      <c r="D63" s="228">
        <f>SUM(D54:D62)</f>
        <v>9186132.1799999997</v>
      </c>
      <c r="E63" s="229">
        <f>SUM(E54:E62)</f>
        <v>9186031.6899999995</v>
      </c>
      <c r="F63" s="228">
        <f>SUM(F54:F60)</f>
        <v>9082671.6899999995</v>
      </c>
      <c r="G63" s="209">
        <f>E63/D63</f>
        <v>0.99998906068429771</v>
      </c>
    </row>
    <row r="64" spans="1:9" ht="15.75" customHeight="1" x14ac:dyDescent="0.25"/>
  </sheetData>
  <mergeCells count="7">
    <mergeCell ref="A52:F52"/>
    <mergeCell ref="A63:C63"/>
    <mergeCell ref="B2:F2"/>
    <mergeCell ref="B3:F3"/>
    <mergeCell ref="C6:F6"/>
    <mergeCell ref="C4:E4"/>
    <mergeCell ref="A51:C51"/>
  </mergeCells>
  <pageMargins left="0.31496062992125984" right="0.31496062992125984" top="0.35433070866141736" bottom="0.15748031496062992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zoomScale="75" zoomScaleNormal="75" workbookViewId="0">
      <selection activeCell="E9" sqref="E9"/>
    </sheetView>
  </sheetViews>
  <sheetFormatPr defaultRowHeight="15" x14ac:dyDescent="0.25"/>
  <cols>
    <col min="1" max="2" width="5.5703125" style="1" customWidth="1"/>
    <col min="3" max="3" width="75.5703125" style="13" customWidth="1"/>
    <col min="4" max="4" width="18.28515625" style="1" customWidth="1"/>
    <col min="5" max="5" width="17.28515625" style="1" bestFit="1" customWidth="1"/>
    <col min="6" max="6" width="14.7109375" style="1" customWidth="1"/>
    <col min="8" max="8" width="16" customWidth="1"/>
    <col min="243" max="244" width="5.5703125" customWidth="1"/>
    <col min="245" max="245" width="43.7109375" customWidth="1"/>
    <col min="246" max="246" width="19.5703125" customWidth="1"/>
    <col min="247" max="247" width="17.28515625" bestFit="1" customWidth="1"/>
    <col min="248" max="248" width="14.7109375" customWidth="1"/>
    <col min="249" max="249" width="0" hidden="1" customWidth="1"/>
    <col min="250" max="250" width="13" customWidth="1"/>
    <col min="251" max="251" width="14.42578125" bestFit="1" customWidth="1"/>
    <col min="499" max="500" width="5.5703125" customWidth="1"/>
    <col min="501" max="501" width="43.7109375" customWidth="1"/>
    <col min="502" max="502" width="19.5703125" customWidth="1"/>
    <col min="503" max="503" width="17.28515625" bestFit="1" customWidth="1"/>
    <col min="504" max="504" width="14.7109375" customWidth="1"/>
    <col min="505" max="505" width="0" hidden="1" customWidth="1"/>
    <col min="506" max="506" width="13" customWidth="1"/>
    <col min="507" max="507" width="14.42578125" bestFit="1" customWidth="1"/>
    <col min="755" max="756" width="5.5703125" customWidth="1"/>
    <col min="757" max="757" width="43.7109375" customWidth="1"/>
    <col min="758" max="758" width="19.5703125" customWidth="1"/>
    <col min="759" max="759" width="17.28515625" bestFit="1" customWidth="1"/>
    <col min="760" max="760" width="14.7109375" customWidth="1"/>
    <col min="761" max="761" width="0" hidden="1" customWidth="1"/>
    <col min="762" max="762" width="13" customWidth="1"/>
    <col min="763" max="763" width="14.42578125" bestFit="1" customWidth="1"/>
    <col min="1011" max="1012" width="5.5703125" customWidth="1"/>
    <col min="1013" max="1013" width="43.7109375" customWidth="1"/>
    <col min="1014" max="1014" width="19.5703125" customWidth="1"/>
    <col min="1015" max="1015" width="17.28515625" bestFit="1" customWidth="1"/>
    <col min="1016" max="1016" width="14.7109375" customWidth="1"/>
    <col min="1017" max="1017" width="0" hidden="1" customWidth="1"/>
    <col min="1018" max="1018" width="13" customWidth="1"/>
    <col min="1019" max="1019" width="14.42578125" bestFit="1" customWidth="1"/>
    <col min="1267" max="1268" width="5.5703125" customWidth="1"/>
    <col min="1269" max="1269" width="43.7109375" customWidth="1"/>
    <col min="1270" max="1270" width="19.5703125" customWidth="1"/>
    <col min="1271" max="1271" width="17.28515625" bestFit="1" customWidth="1"/>
    <col min="1272" max="1272" width="14.7109375" customWidth="1"/>
    <col min="1273" max="1273" width="0" hidden="1" customWidth="1"/>
    <col min="1274" max="1274" width="13" customWidth="1"/>
    <col min="1275" max="1275" width="14.42578125" bestFit="1" customWidth="1"/>
    <col min="1523" max="1524" width="5.5703125" customWidth="1"/>
    <col min="1525" max="1525" width="43.7109375" customWidth="1"/>
    <col min="1526" max="1526" width="19.5703125" customWidth="1"/>
    <col min="1527" max="1527" width="17.28515625" bestFit="1" customWidth="1"/>
    <col min="1528" max="1528" width="14.7109375" customWidth="1"/>
    <col min="1529" max="1529" width="0" hidden="1" customWidth="1"/>
    <col min="1530" max="1530" width="13" customWidth="1"/>
    <col min="1531" max="1531" width="14.42578125" bestFit="1" customWidth="1"/>
    <col min="1779" max="1780" width="5.5703125" customWidth="1"/>
    <col min="1781" max="1781" width="43.7109375" customWidth="1"/>
    <col min="1782" max="1782" width="19.5703125" customWidth="1"/>
    <col min="1783" max="1783" width="17.28515625" bestFit="1" customWidth="1"/>
    <col min="1784" max="1784" width="14.7109375" customWidth="1"/>
    <col min="1785" max="1785" width="0" hidden="1" customWidth="1"/>
    <col min="1786" max="1786" width="13" customWidth="1"/>
    <col min="1787" max="1787" width="14.42578125" bestFit="1" customWidth="1"/>
    <col min="2035" max="2036" width="5.5703125" customWidth="1"/>
    <col min="2037" max="2037" width="43.7109375" customWidth="1"/>
    <col min="2038" max="2038" width="19.5703125" customWidth="1"/>
    <col min="2039" max="2039" width="17.28515625" bestFit="1" customWidth="1"/>
    <col min="2040" max="2040" width="14.7109375" customWidth="1"/>
    <col min="2041" max="2041" width="0" hidden="1" customWidth="1"/>
    <col min="2042" max="2042" width="13" customWidth="1"/>
    <col min="2043" max="2043" width="14.42578125" bestFit="1" customWidth="1"/>
    <col min="2291" max="2292" width="5.5703125" customWidth="1"/>
    <col min="2293" max="2293" width="43.7109375" customWidth="1"/>
    <col min="2294" max="2294" width="19.5703125" customWidth="1"/>
    <col min="2295" max="2295" width="17.28515625" bestFit="1" customWidth="1"/>
    <col min="2296" max="2296" width="14.7109375" customWidth="1"/>
    <col min="2297" max="2297" width="0" hidden="1" customWidth="1"/>
    <col min="2298" max="2298" width="13" customWidth="1"/>
    <col min="2299" max="2299" width="14.42578125" bestFit="1" customWidth="1"/>
    <col min="2547" max="2548" width="5.5703125" customWidth="1"/>
    <col min="2549" max="2549" width="43.7109375" customWidth="1"/>
    <col min="2550" max="2550" width="19.5703125" customWidth="1"/>
    <col min="2551" max="2551" width="17.28515625" bestFit="1" customWidth="1"/>
    <col min="2552" max="2552" width="14.7109375" customWidth="1"/>
    <col min="2553" max="2553" width="0" hidden="1" customWidth="1"/>
    <col min="2554" max="2554" width="13" customWidth="1"/>
    <col min="2555" max="2555" width="14.42578125" bestFit="1" customWidth="1"/>
    <col min="2803" max="2804" width="5.5703125" customWidth="1"/>
    <col min="2805" max="2805" width="43.7109375" customWidth="1"/>
    <col min="2806" max="2806" width="19.5703125" customWidth="1"/>
    <col min="2807" max="2807" width="17.28515625" bestFit="1" customWidth="1"/>
    <col min="2808" max="2808" width="14.7109375" customWidth="1"/>
    <col min="2809" max="2809" width="0" hidden="1" customWidth="1"/>
    <col min="2810" max="2810" width="13" customWidth="1"/>
    <col min="2811" max="2811" width="14.42578125" bestFit="1" customWidth="1"/>
    <col min="3059" max="3060" width="5.5703125" customWidth="1"/>
    <col min="3061" max="3061" width="43.7109375" customWidth="1"/>
    <col min="3062" max="3062" width="19.5703125" customWidth="1"/>
    <col min="3063" max="3063" width="17.28515625" bestFit="1" customWidth="1"/>
    <col min="3064" max="3064" width="14.7109375" customWidth="1"/>
    <col min="3065" max="3065" width="0" hidden="1" customWidth="1"/>
    <col min="3066" max="3066" width="13" customWidth="1"/>
    <col min="3067" max="3067" width="14.42578125" bestFit="1" customWidth="1"/>
    <col min="3315" max="3316" width="5.5703125" customWidth="1"/>
    <col min="3317" max="3317" width="43.7109375" customWidth="1"/>
    <col min="3318" max="3318" width="19.5703125" customWidth="1"/>
    <col min="3319" max="3319" width="17.28515625" bestFit="1" customWidth="1"/>
    <col min="3320" max="3320" width="14.7109375" customWidth="1"/>
    <col min="3321" max="3321" width="0" hidden="1" customWidth="1"/>
    <col min="3322" max="3322" width="13" customWidth="1"/>
    <col min="3323" max="3323" width="14.42578125" bestFit="1" customWidth="1"/>
    <col min="3571" max="3572" width="5.5703125" customWidth="1"/>
    <col min="3573" max="3573" width="43.7109375" customWidth="1"/>
    <col min="3574" max="3574" width="19.5703125" customWidth="1"/>
    <col min="3575" max="3575" width="17.28515625" bestFit="1" customWidth="1"/>
    <col min="3576" max="3576" width="14.7109375" customWidth="1"/>
    <col min="3577" max="3577" width="0" hidden="1" customWidth="1"/>
    <col min="3578" max="3578" width="13" customWidth="1"/>
    <col min="3579" max="3579" width="14.42578125" bestFit="1" customWidth="1"/>
    <col min="3827" max="3828" width="5.5703125" customWidth="1"/>
    <col min="3829" max="3829" width="43.7109375" customWidth="1"/>
    <col min="3830" max="3830" width="19.5703125" customWidth="1"/>
    <col min="3831" max="3831" width="17.28515625" bestFit="1" customWidth="1"/>
    <col min="3832" max="3832" width="14.7109375" customWidth="1"/>
    <col min="3833" max="3833" width="0" hidden="1" customWidth="1"/>
    <col min="3834" max="3834" width="13" customWidth="1"/>
    <col min="3835" max="3835" width="14.42578125" bestFit="1" customWidth="1"/>
    <col min="4083" max="4084" width="5.5703125" customWidth="1"/>
    <col min="4085" max="4085" width="43.7109375" customWidth="1"/>
    <col min="4086" max="4086" width="19.5703125" customWidth="1"/>
    <col min="4087" max="4087" width="17.28515625" bestFit="1" customWidth="1"/>
    <col min="4088" max="4088" width="14.7109375" customWidth="1"/>
    <col min="4089" max="4089" width="0" hidden="1" customWidth="1"/>
    <col min="4090" max="4090" width="13" customWidth="1"/>
    <col min="4091" max="4091" width="14.42578125" bestFit="1" customWidth="1"/>
    <col min="4339" max="4340" width="5.5703125" customWidth="1"/>
    <col min="4341" max="4341" width="43.7109375" customWidth="1"/>
    <col min="4342" max="4342" width="19.5703125" customWidth="1"/>
    <col min="4343" max="4343" width="17.28515625" bestFit="1" customWidth="1"/>
    <col min="4344" max="4344" width="14.7109375" customWidth="1"/>
    <col min="4345" max="4345" width="0" hidden="1" customWidth="1"/>
    <col min="4346" max="4346" width="13" customWidth="1"/>
    <col min="4347" max="4347" width="14.42578125" bestFit="1" customWidth="1"/>
    <col min="4595" max="4596" width="5.5703125" customWidth="1"/>
    <col min="4597" max="4597" width="43.7109375" customWidth="1"/>
    <col min="4598" max="4598" width="19.5703125" customWidth="1"/>
    <col min="4599" max="4599" width="17.28515625" bestFit="1" customWidth="1"/>
    <col min="4600" max="4600" width="14.7109375" customWidth="1"/>
    <col min="4601" max="4601" width="0" hidden="1" customWidth="1"/>
    <col min="4602" max="4602" width="13" customWidth="1"/>
    <col min="4603" max="4603" width="14.42578125" bestFit="1" customWidth="1"/>
    <col min="4851" max="4852" width="5.5703125" customWidth="1"/>
    <col min="4853" max="4853" width="43.7109375" customWidth="1"/>
    <col min="4854" max="4854" width="19.5703125" customWidth="1"/>
    <col min="4855" max="4855" width="17.28515625" bestFit="1" customWidth="1"/>
    <col min="4856" max="4856" width="14.7109375" customWidth="1"/>
    <col min="4857" max="4857" width="0" hidden="1" customWidth="1"/>
    <col min="4858" max="4858" width="13" customWidth="1"/>
    <col min="4859" max="4859" width="14.42578125" bestFit="1" customWidth="1"/>
    <col min="5107" max="5108" width="5.5703125" customWidth="1"/>
    <col min="5109" max="5109" width="43.7109375" customWidth="1"/>
    <col min="5110" max="5110" width="19.5703125" customWidth="1"/>
    <col min="5111" max="5111" width="17.28515625" bestFit="1" customWidth="1"/>
    <col min="5112" max="5112" width="14.7109375" customWidth="1"/>
    <col min="5113" max="5113" width="0" hidden="1" customWidth="1"/>
    <col min="5114" max="5114" width="13" customWidth="1"/>
    <col min="5115" max="5115" width="14.42578125" bestFit="1" customWidth="1"/>
    <col min="5363" max="5364" width="5.5703125" customWidth="1"/>
    <col min="5365" max="5365" width="43.7109375" customWidth="1"/>
    <col min="5366" max="5366" width="19.5703125" customWidth="1"/>
    <col min="5367" max="5367" width="17.28515625" bestFit="1" customWidth="1"/>
    <col min="5368" max="5368" width="14.7109375" customWidth="1"/>
    <col min="5369" max="5369" width="0" hidden="1" customWidth="1"/>
    <col min="5370" max="5370" width="13" customWidth="1"/>
    <col min="5371" max="5371" width="14.42578125" bestFit="1" customWidth="1"/>
    <col min="5619" max="5620" width="5.5703125" customWidth="1"/>
    <col min="5621" max="5621" width="43.7109375" customWidth="1"/>
    <col min="5622" max="5622" width="19.5703125" customWidth="1"/>
    <col min="5623" max="5623" width="17.28515625" bestFit="1" customWidth="1"/>
    <col min="5624" max="5624" width="14.7109375" customWidth="1"/>
    <col min="5625" max="5625" width="0" hidden="1" customWidth="1"/>
    <col min="5626" max="5626" width="13" customWidth="1"/>
    <col min="5627" max="5627" width="14.42578125" bestFit="1" customWidth="1"/>
    <col min="5875" max="5876" width="5.5703125" customWidth="1"/>
    <col min="5877" max="5877" width="43.7109375" customWidth="1"/>
    <col min="5878" max="5878" width="19.5703125" customWidth="1"/>
    <col min="5879" max="5879" width="17.28515625" bestFit="1" customWidth="1"/>
    <col min="5880" max="5880" width="14.7109375" customWidth="1"/>
    <col min="5881" max="5881" width="0" hidden="1" customWidth="1"/>
    <col min="5882" max="5882" width="13" customWidth="1"/>
    <col min="5883" max="5883" width="14.42578125" bestFit="1" customWidth="1"/>
    <col min="6131" max="6132" width="5.5703125" customWidth="1"/>
    <col min="6133" max="6133" width="43.7109375" customWidth="1"/>
    <col min="6134" max="6134" width="19.5703125" customWidth="1"/>
    <col min="6135" max="6135" width="17.28515625" bestFit="1" customWidth="1"/>
    <col min="6136" max="6136" width="14.7109375" customWidth="1"/>
    <col min="6137" max="6137" width="0" hidden="1" customWidth="1"/>
    <col min="6138" max="6138" width="13" customWidth="1"/>
    <col min="6139" max="6139" width="14.42578125" bestFit="1" customWidth="1"/>
    <col min="6387" max="6388" width="5.5703125" customWidth="1"/>
    <col min="6389" max="6389" width="43.7109375" customWidth="1"/>
    <col min="6390" max="6390" width="19.5703125" customWidth="1"/>
    <col min="6391" max="6391" width="17.28515625" bestFit="1" customWidth="1"/>
    <col min="6392" max="6392" width="14.7109375" customWidth="1"/>
    <col min="6393" max="6393" width="0" hidden="1" customWidth="1"/>
    <col min="6394" max="6394" width="13" customWidth="1"/>
    <col min="6395" max="6395" width="14.42578125" bestFit="1" customWidth="1"/>
    <col min="6643" max="6644" width="5.5703125" customWidth="1"/>
    <col min="6645" max="6645" width="43.7109375" customWidth="1"/>
    <col min="6646" max="6646" width="19.5703125" customWidth="1"/>
    <col min="6647" max="6647" width="17.28515625" bestFit="1" customWidth="1"/>
    <col min="6648" max="6648" width="14.7109375" customWidth="1"/>
    <col min="6649" max="6649" width="0" hidden="1" customWidth="1"/>
    <col min="6650" max="6650" width="13" customWidth="1"/>
    <col min="6651" max="6651" width="14.42578125" bestFit="1" customWidth="1"/>
    <col min="6899" max="6900" width="5.5703125" customWidth="1"/>
    <col min="6901" max="6901" width="43.7109375" customWidth="1"/>
    <col min="6902" max="6902" width="19.5703125" customWidth="1"/>
    <col min="6903" max="6903" width="17.28515625" bestFit="1" customWidth="1"/>
    <col min="6904" max="6904" width="14.7109375" customWidth="1"/>
    <col min="6905" max="6905" width="0" hidden="1" customWidth="1"/>
    <col min="6906" max="6906" width="13" customWidth="1"/>
    <col min="6907" max="6907" width="14.42578125" bestFit="1" customWidth="1"/>
    <col min="7155" max="7156" width="5.5703125" customWidth="1"/>
    <col min="7157" max="7157" width="43.7109375" customWidth="1"/>
    <col min="7158" max="7158" width="19.5703125" customWidth="1"/>
    <col min="7159" max="7159" width="17.28515625" bestFit="1" customWidth="1"/>
    <col min="7160" max="7160" width="14.7109375" customWidth="1"/>
    <col min="7161" max="7161" width="0" hidden="1" customWidth="1"/>
    <col min="7162" max="7162" width="13" customWidth="1"/>
    <col min="7163" max="7163" width="14.42578125" bestFit="1" customWidth="1"/>
    <col min="7411" max="7412" width="5.5703125" customWidth="1"/>
    <col min="7413" max="7413" width="43.7109375" customWidth="1"/>
    <col min="7414" max="7414" width="19.5703125" customWidth="1"/>
    <col min="7415" max="7415" width="17.28515625" bestFit="1" customWidth="1"/>
    <col min="7416" max="7416" width="14.7109375" customWidth="1"/>
    <col min="7417" max="7417" width="0" hidden="1" customWidth="1"/>
    <col min="7418" max="7418" width="13" customWidth="1"/>
    <col min="7419" max="7419" width="14.42578125" bestFit="1" customWidth="1"/>
    <col min="7667" max="7668" width="5.5703125" customWidth="1"/>
    <col min="7669" max="7669" width="43.7109375" customWidth="1"/>
    <col min="7670" max="7670" width="19.5703125" customWidth="1"/>
    <col min="7671" max="7671" width="17.28515625" bestFit="1" customWidth="1"/>
    <col min="7672" max="7672" width="14.7109375" customWidth="1"/>
    <col min="7673" max="7673" width="0" hidden="1" customWidth="1"/>
    <col min="7674" max="7674" width="13" customWidth="1"/>
    <col min="7675" max="7675" width="14.42578125" bestFit="1" customWidth="1"/>
    <col min="7923" max="7924" width="5.5703125" customWidth="1"/>
    <col min="7925" max="7925" width="43.7109375" customWidth="1"/>
    <col min="7926" max="7926" width="19.5703125" customWidth="1"/>
    <col min="7927" max="7927" width="17.28515625" bestFit="1" customWidth="1"/>
    <col min="7928" max="7928" width="14.7109375" customWidth="1"/>
    <col min="7929" max="7929" width="0" hidden="1" customWidth="1"/>
    <col min="7930" max="7930" width="13" customWidth="1"/>
    <col min="7931" max="7931" width="14.42578125" bestFit="1" customWidth="1"/>
    <col min="8179" max="8180" width="5.5703125" customWidth="1"/>
    <col min="8181" max="8181" width="43.7109375" customWidth="1"/>
    <col min="8182" max="8182" width="19.5703125" customWidth="1"/>
    <col min="8183" max="8183" width="17.28515625" bestFit="1" customWidth="1"/>
    <col min="8184" max="8184" width="14.7109375" customWidth="1"/>
    <col min="8185" max="8185" width="0" hidden="1" customWidth="1"/>
    <col min="8186" max="8186" width="13" customWidth="1"/>
    <col min="8187" max="8187" width="14.42578125" bestFit="1" customWidth="1"/>
    <col min="8435" max="8436" width="5.5703125" customWidth="1"/>
    <col min="8437" max="8437" width="43.7109375" customWidth="1"/>
    <col min="8438" max="8438" width="19.5703125" customWidth="1"/>
    <col min="8439" max="8439" width="17.28515625" bestFit="1" customWidth="1"/>
    <col min="8440" max="8440" width="14.7109375" customWidth="1"/>
    <col min="8441" max="8441" width="0" hidden="1" customWidth="1"/>
    <col min="8442" max="8442" width="13" customWidth="1"/>
    <col min="8443" max="8443" width="14.42578125" bestFit="1" customWidth="1"/>
    <col min="8691" max="8692" width="5.5703125" customWidth="1"/>
    <col min="8693" max="8693" width="43.7109375" customWidth="1"/>
    <col min="8694" max="8694" width="19.5703125" customWidth="1"/>
    <col min="8695" max="8695" width="17.28515625" bestFit="1" customWidth="1"/>
    <col min="8696" max="8696" width="14.7109375" customWidth="1"/>
    <col min="8697" max="8697" width="0" hidden="1" customWidth="1"/>
    <col min="8698" max="8698" width="13" customWidth="1"/>
    <col min="8699" max="8699" width="14.42578125" bestFit="1" customWidth="1"/>
    <col min="8947" max="8948" width="5.5703125" customWidth="1"/>
    <col min="8949" max="8949" width="43.7109375" customWidth="1"/>
    <col min="8950" max="8950" width="19.5703125" customWidth="1"/>
    <col min="8951" max="8951" width="17.28515625" bestFit="1" customWidth="1"/>
    <col min="8952" max="8952" width="14.7109375" customWidth="1"/>
    <col min="8953" max="8953" width="0" hidden="1" customWidth="1"/>
    <col min="8954" max="8954" width="13" customWidth="1"/>
    <col min="8955" max="8955" width="14.42578125" bestFit="1" customWidth="1"/>
    <col min="9203" max="9204" width="5.5703125" customWidth="1"/>
    <col min="9205" max="9205" width="43.7109375" customWidth="1"/>
    <col min="9206" max="9206" width="19.5703125" customWidth="1"/>
    <col min="9207" max="9207" width="17.28515625" bestFit="1" customWidth="1"/>
    <col min="9208" max="9208" width="14.7109375" customWidth="1"/>
    <col min="9209" max="9209" width="0" hidden="1" customWidth="1"/>
    <col min="9210" max="9210" width="13" customWidth="1"/>
    <col min="9211" max="9211" width="14.42578125" bestFit="1" customWidth="1"/>
    <col min="9459" max="9460" width="5.5703125" customWidth="1"/>
    <col min="9461" max="9461" width="43.7109375" customWidth="1"/>
    <col min="9462" max="9462" width="19.5703125" customWidth="1"/>
    <col min="9463" max="9463" width="17.28515625" bestFit="1" customWidth="1"/>
    <col min="9464" max="9464" width="14.7109375" customWidth="1"/>
    <col min="9465" max="9465" width="0" hidden="1" customWidth="1"/>
    <col min="9466" max="9466" width="13" customWidth="1"/>
    <col min="9467" max="9467" width="14.42578125" bestFit="1" customWidth="1"/>
    <col min="9715" max="9716" width="5.5703125" customWidth="1"/>
    <col min="9717" max="9717" width="43.7109375" customWidth="1"/>
    <col min="9718" max="9718" width="19.5703125" customWidth="1"/>
    <col min="9719" max="9719" width="17.28515625" bestFit="1" customWidth="1"/>
    <col min="9720" max="9720" width="14.7109375" customWidth="1"/>
    <col min="9721" max="9721" width="0" hidden="1" customWidth="1"/>
    <col min="9722" max="9722" width="13" customWidth="1"/>
    <col min="9723" max="9723" width="14.42578125" bestFit="1" customWidth="1"/>
    <col min="9971" max="9972" width="5.5703125" customWidth="1"/>
    <col min="9973" max="9973" width="43.7109375" customWidth="1"/>
    <col min="9974" max="9974" width="19.5703125" customWidth="1"/>
    <col min="9975" max="9975" width="17.28515625" bestFit="1" customWidth="1"/>
    <col min="9976" max="9976" width="14.7109375" customWidth="1"/>
    <col min="9977" max="9977" width="0" hidden="1" customWidth="1"/>
    <col min="9978" max="9978" width="13" customWidth="1"/>
    <col min="9979" max="9979" width="14.42578125" bestFit="1" customWidth="1"/>
    <col min="10227" max="10228" width="5.5703125" customWidth="1"/>
    <col min="10229" max="10229" width="43.7109375" customWidth="1"/>
    <col min="10230" max="10230" width="19.5703125" customWidth="1"/>
    <col min="10231" max="10231" width="17.28515625" bestFit="1" customWidth="1"/>
    <col min="10232" max="10232" width="14.7109375" customWidth="1"/>
    <col min="10233" max="10233" width="0" hidden="1" customWidth="1"/>
    <col min="10234" max="10234" width="13" customWidth="1"/>
    <col min="10235" max="10235" width="14.42578125" bestFit="1" customWidth="1"/>
    <col min="10483" max="10484" width="5.5703125" customWidth="1"/>
    <col min="10485" max="10485" width="43.7109375" customWidth="1"/>
    <col min="10486" max="10486" width="19.5703125" customWidth="1"/>
    <col min="10487" max="10487" width="17.28515625" bestFit="1" customWidth="1"/>
    <col min="10488" max="10488" width="14.7109375" customWidth="1"/>
    <col min="10489" max="10489" width="0" hidden="1" customWidth="1"/>
    <col min="10490" max="10490" width="13" customWidth="1"/>
    <col min="10491" max="10491" width="14.42578125" bestFit="1" customWidth="1"/>
    <col min="10739" max="10740" width="5.5703125" customWidth="1"/>
    <col min="10741" max="10741" width="43.7109375" customWidth="1"/>
    <col min="10742" max="10742" width="19.5703125" customWidth="1"/>
    <col min="10743" max="10743" width="17.28515625" bestFit="1" customWidth="1"/>
    <col min="10744" max="10744" width="14.7109375" customWidth="1"/>
    <col min="10745" max="10745" width="0" hidden="1" customWidth="1"/>
    <col min="10746" max="10746" width="13" customWidth="1"/>
    <col min="10747" max="10747" width="14.42578125" bestFit="1" customWidth="1"/>
    <col min="10995" max="10996" width="5.5703125" customWidth="1"/>
    <col min="10997" max="10997" width="43.7109375" customWidth="1"/>
    <col min="10998" max="10998" width="19.5703125" customWidth="1"/>
    <col min="10999" max="10999" width="17.28515625" bestFit="1" customWidth="1"/>
    <col min="11000" max="11000" width="14.7109375" customWidth="1"/>
    <col min="11001" max="11001" width="0" hidden="1" customWidth="1"/>
    <col min="11002" max="11002" width="13" customWidth="1"/>
    <col min="11003" max="11003" width="14.42578125" bestFit="1" customWidth="1"/>
    <col min="11251" max="11252" width="5.5703125" customWidth="1"/>
    <col min="11253" max="11253" width="43.7109375" customWidth="1"/>
    <col min="11254" max="11254" width="19.5703125" customWidth="1"/>
    <col min="11255" max="11255" width="17.28515625" bestFit="1" customWidth="1"/>
    <col min="11256" max="11256" width="14.7109375" customWidth="1"/>
    <col min="11257" max="11257" width="0" hidden="1" customWidth="1"/>
    <col min="11258" max="11258" width="13" customWidth="1"/>
    <col min="11259" max="11259" width="14.42578125" bestFit="1" customWidth="1"/>
    <col min="11507" max="11508" width="5.5703125" customWidth="1"/>
    <col min="11509" max="11509" width="43.7109375" customWidth="1"/>
    <col min="11510" max="11510" width="19.5703125" customWidth="1"/>
    <col min="11511" max="11511" width="17.28515625" bestFit="1" customWidth="1"/>
    <col min="11512" max="11512" width="14.7109375" customWidth="1"/>
    <col min="11513" max="11513" width="0" hidden="1" customWidth="1"/>
    <col min="11514" max="11514" width="13" customWidth="1"/>
    <col min="11515" max="11515" width="14.42578125" bestFit="1" customWidth="1"/>
    <col min="11763" max="11764" width="5.5703125" customWidth="1"/>
    <col min="11765" max="11765" width="43.7109375" customWidth="1"/>
    <col min="11766" max="11766" width="19.5703125" customWidth="1"/>
    <col min="11767" max="11767" width="17.28515625" bestFit="1" customWidth="1"/>
    <col min="11768" max="11768" width="14.7109375" customWidth="1"/>
    <col min="11769" max="11769" width="0" hidden="1" customWidth="1"/>
    <col min="11770" max="11770" width="13" customWidth="1"/>
    <col min="11771" max="11771" width="14.42578125" bestFit="1" customWidth="1"/>
    <col min="12019" max="12020" width="5.5703125" customWidth="1"/>
    <col min="12021" max="12021" width="43.7109375" customWidth="1"/>
    <col min="12022" max="12022" width="19.5703125" customWidth="1"/>
    <col min="12023" max="12023" width="17.28515625" bestFit="1" customWidth="1"/>
    <col min="12024" max="12024" width="14.7109375" customWidth="1"/>
    <col min="12025" max="12025" width="0" hidden="1" customWidth="1"/>
    <col min="12026" max="12026" width="13" customWidth="1"/>
    <col min="12027" max="12027" width="14.42578125" bestFit="1" customWidth="1"/>
    <col min="12275" max="12276" width="5.5703125" customWidth="1"/>
    <col min="12277" max="12277" width="43.7109375" customWidth="1"/>
    <col min="12278" max="12278" width="19.5703125" customWidth="1"/>
    <col min="12279" max="12279" width="17.28515625" bestFit="1" customWidth="1"/>
    <col min="12280" max="12280" width="14.7109375" customWidth="1"/>
    <col min="12281" max="12281" width="0" hidden="1" customWidth="1"/>
    <col min="12282" max="12282" width="13" customWidth="1"/>
    <col min="12283" max="12283" width="14.42578125" bestFit="1" customWidth="1"/>
    <col min="12531" max="12532" width="5.5703125" customWidth="1"/>
    <col min="12533" max="12533" width="43.7109375" customWidth="1"/>
    <col min="12534" max="12534" width="19.5703125" customWidth="1"/>
    <col min="12535" max="12535" width="17.28515625" bestFit="1" customWidth="1"/>
    <col min="12536" max="12536" width="14.7109375" customWidth="1"/>
    <col min="12537" max="12537" width="0" hidden="1" customWidth="1"/>
    <col min="12538" max="12538" width="13" customWidth="1"/>
    <col min="12539" max="12539" width="14.42578125" bestFit="1" customWidth="1"/>
    <col min="12787" max="12788" width="5.5703125" customWidth="1"/>
    <col min="12789" max="12789" width="43.7109375" customWidth="1"/>
    <col min="12790" max="12790" width="19.5703125" customWidth="1"/>
    <col min="12791" max="12791" width="17.28515625" bestFit="1" customWidth="1"/>
    <col min="12792" max="12792" width="14.7109375" customWidth="1"/>
    <col min="12793" max="12793" width="0" hidden="1" customWidth="1"/>
    <col min="12794" max="12794" width="13" customWidth="1"/>
    <col min="12795" max="12795" width="14.42578125" bestFit="1" customWidth="1"/>
    <col min="13043" max="13044" width="5.5703125" customWidth="1"/>
    <col min="13045" max="13045" width="43.7109375" customWidth="1"/>
    <col min="13046" max="13046" width="19.5703125" customWidth="1"/>
    <col min="13047" max="13047" width="17.28515625" bestFit="1" customWidth="1"/>
    <col min="13048" max="13048" width="14.7109375" customWidth="1"/>
    <col min="13049" max="13049" width="0" hidden="1" customWidth="1"/>
    <col min="13050" max="13050" width="13" customWidth="1"/>
    <col min="13051" max="13051" width="14.42578125" bestFit="1" customWidth="1"/>
    <col min="13299" max="13300" width="5.5703125" customWidth="1"/>
    <col min="13301" max="13301" width="43.7109375" customWidth="1"/>
    <col min="13302" max="13302" width="19.5703125" customWidth="1"/>
    <col min="13303" max="13303" width="17.28515625" bestFit="1" customWidth="1"/>
    <col min="13304" max="13304" width="14.7109375" customWidth="1"/>
    <col min="13305" max="13305" width="0" hidden="1" customWidth="1"/>
    <col min="13306" max="13306" width="13" customWidth="1"/>
    <col min="13307" max="13307" width="14.42578125" bestFit="1" customWidth="1"/>
    <col min="13555" max="13556" width="5.5703125" customWidth="1"/>
    <col min="13557" max="13557" width="43.7109375" customWidth="1"/>
    <col min="13558" max="13558" width="19.5703125" customWidth="1"/>
    <col min="13559" max="13559" width="17.28515625" bestFit="1" customWidth="1"/>
    <col min="13560" max="13560" width="14.7109375" customWidth="1"/>
    <col min="13561" max="13561" width="0" hidden="1" customWidth="1"/>
    <col min="13562" max="13562" width="13" customWidth="1"/>
    <col min="13563" max="13563" width="14.42578125" bestFit="1" customWidth="1"/>
    <col min="13811" max="13812" width="5.5703125" customWidth="1"/>
    <col min="13813" max="13813" width="43.7109375" customWidth="1"/>
    <col min="13814" max="13814" width="19.5703125" customWidth="1"/>
    <col min="13815" max="13815" width="17.28515625" bestFit="1" customWidth="1"/>
    <col min="13816" max="13816" width="14.7109375" customWidth="1"/>
    <col min="13817" max="13817" width="0" hidden="1" customWidth="1"/>
    <col min="13818" max="13818" width="13" customWidth="1"/>
    <col min="13819" max="13819" width="14.42578125" bestFit="1" customWidth="1"/>
    <col min="14067" max="14068" width="5.5703125" customWidth="1"/>
    <col min="14069" max="14069" width="43.7109375" customWidth="1"/>
    <col min="14070" max="14070" width="19.5703125" customWidth="1"/>
    <col min="14071" max="14071" width="17.28515625" bestFit="1" customWidth="1"/>
    <col min="14072" max="14072" width="14.7109375" customWidth="1"/>
    <col min="14073" max="14073" width="0" hidden="1" customWidth="1"/>
    <col min="14074" max="14074" width="13" customWidth="1"/>
    <col min="14075" max="14075" width="14.42578125" bestFit="1" customWidth="1"/>
    <col min="14323" max="14324" width="5.5703125" customWidth="1"/>
    <col min="14325" max="14325" width="43.7109375" customWidth="1"/>
    <col min="14326" max="14326" width="19.5703125" customWidth="1"/>
    <col min="14327" max="14327" width="17.28515625" bestFit="1" customWidth="1"/>
    <col min="14328" max="14328" width="14.7109375" customWidth="1"/>
    <col min="14329" max="14329" width="0" hidden="1" customWidth="1"/>
    <col min="14330" max="14330" width="13" customWidth="1"/>
    <col min="14331" max="14331" width="14.42578125" bestFit="1" customWidth="1"/>
    <col min="14579" max="14580" width="5.5703125" customWidth="1"/>
    <col min="14581" max="14581" width="43.7109375" customWidth="1"/>
    <col min="14582" max="14582" width="19.5703125" customWidth="1"/>
    <col min="14583" max="14583" width="17.28515625" bestFit="1" customWidth="1"/>
    <col min="14584" max="14584" width="14.7109375" customWidth="1"/>
    <col min="14585" max="14585" width="0" hidden="1" customWidth="1"/>
    <col min="14586" max="14586" width="13" customWidth="1"/>
    <col min="14587" max="14587" width="14.42578125" bestFit="1" customWidth="1"/>
    <col min="14835" max="14836" width="5.5703125" customWidth="1"/>
    <col min="14837" max="14837" width="43.7109375" customWidth="1"/>
    <col min="14838" max="14838" width="19.5703125" customWidth="1"/>
    <col min="14839" max="14839" width="17.28515625" bestFit="1" customWidth="1"/>
    <col min="14840" max="14840" width="14.7109375" customWidth="1"/>
    <col min="14841" max="14841" width="0" hidden="1" customWidth="1"/>
    <col min="14842" max="14842" width="13" customWidth="1"/>
    <col min="14843" max="14843" width="14.42578125" bestFit="1" customWidth="1"/>
    <col min="15091" max="15092" width="5.5703125" customWidth="1"/>
    <col min="15093" max="15093" width="43.7109375" customWidth="1"/>
    <col min="15094" max="15094" width="19.5703125" customWidth="1"/>
    <col min="15095" max="15095" width="17.28515625" bestFit="1" customWidth="1"/>
    <col min="15096" max="15096" width="14.7109375" customWidth="1"/>
    <col min="15097" max="15097" width="0" hidden="1" customWidth="1"/>
    <col min="15098" max="15098" width="13" customWidth="1"/>
    <col min="15099" max="15099" width="14.42578125" bestFit="1" customWidth="1"/>
    <col min="15347" max="15348" width="5.5703125" customWidth="1"/>
    <col min="15349" max="15349" width="43.7109375" customWidth="1"/>
    <col min="15350" max="15350" width="19.5703125" customWidth="1"/>
    <col min="15351" max="15351" width="17.28515625" bestFit="1" customWidth="1"/>
    <col min="15352" max="15352" width="14.7109375" customWidth="1"/>
    <col min="15353" max="15353" width="0" hidden="1" customWidth="1"/>
    <col min="15354" max="15354" width="13" customWidth="1"/>
    <col min="15355" max="15355" width="14.42578125" bestFit="1" customWidth="1"/>
    <col min="15603" max="15604" width="5.5703125" customWidth="1"/>
    <col min="15605" max="15605" width="43.7109375" customWidth="1"/>
    <col min="15606" max="15606" width="19.5703125" customWidth="1"/>
    <col min="15607" max="15607" width="17.28515625" bestFit="1" customWidth="1"/>
    <col min="15608" max="15608" width="14.7109375" customWidth="1"/>
    <col min="15609" max="15609" width="0" hidden="1" customWidth="1"/>
    <col min="15610" max="15610" width="13" customWidth="1"/>
    <col min="15611" max="15611" width="14.42578125" bestFit="1" customWidth="1"/>
    <col min="15859" max="15860" width="5.5703125" customWidth="1"/>
    <col min="15861" max="15861" width="43.7109375" customWidth="1"/>
    <col min="15862" max="15862" width="19.5703125" customWidth="1"/>
    <col min="15863" max="15863" width="17.28515625" bestFit="1" customWidth="1"/>
    <col min="15864" max="15864" width="14.7109375" customWidth="1"/>
    <col min="15865" max="15865" width="0" hidden="1" customWidth="1"/>
    <col min="15866" max="15866" width="13" customWidth="1"/>
    <col min="15867" max="15867" width="14.42578125" bestFit="1" customWidth="1"/>
    <col min="16115" max="16116" width="5.5703125" customWidth="1"/>
    <col min="16117" max="16117" width="43.7109375" customWidth="1"/>
    <col min="16118" max="16118" width="19.5703125" customWidth="1"/>
    <col min="16119" max="16119" width="17.28515625" bestFit="1" customWidth="1"/>
    <col min="16120" max="16120" width="14.7109375" customWidth="1"/>
    <col min="16121" max="16121" width="0" hidden="1" customWidth="1"/>
    <col min="16122" max="16122" width="13" customWidth="1"/>
    <col min="16123" max="16123" width="14.42578125" bestFit="1" customWidth="1"/>
  </cols>
  <sheetData>
    <row r="1" spans="1:8" x14ac:dyDescent="0.25">
      <c r="A1" s="1" t="s">
        <v>32</v>
      </c>
      <c r="C1" s="7"/>
      <c r="E1" s="381" t="s">
        <v>33</v>
      </c>
      <c r="F1" s="381"/>
    </row>
    <row r="2" spans="1:8" ht="18.75" customHeight="1" thickBot="1" x14ac:dyDescent="0.3">
      <c r="A2" s="382" t="s">
        <v>191</v>
      </c>
      <c r="B2" s="382"/>
      <c r="C2" s="382"/>
      <c r="D2" s="382"/>
      <c r="E2" s="382"/>
      <c r="F2" s="382"/>
    </row>
    <row r="3" spans="1:8" ht="18.75" customHeight="1" thickBot="1" x14ac:dyDescent="0.3">
      <c r="A3" s="41"/>
      <c r="B3" s="42"/>
      <c r="C3" s="391" t="s">
        <v>37</v>
      </c>
      <c r="D3" s="391"/>
      <c r="E3" s="391"/>
      <c r="F3" s="43"/>
    </row>
    <row r="4" spans="1:8" ht="67.5" customHeight="1" thickBot="1" x14ac:dyDescent="0.3">
      <c r="A4" s="18" t="s">
        <v>39</v>
      </c>
      <c r="B4" s="392" t="s">
        <v>40</v>
      </c>
      <c r="C4" s="393"/>
      <c r="D4" s="16" t="s">
        <v>202</v>
      </c>
      <c r="E4" s="16" t="s">
        <v>45</v>
      </c>
      <c r="F4" s="3" t="s">
        <v>46</v>
      </c>
    </row>
    <row r="5" spans="1:8" ht="24" customHeight="1" x14ac:dyDescent="0.25">
      <c r="A5" s="394">
        <v>1</v>
      </c>
      <c r="B5" s="396" t="s">
        <v>42</v>
      </c>
      <c r="C5" s="397"/>
      <c r="D5" s="385">
        <v>661159.44999999995</v>
      </c>
      <c r="E5" s="385">
        <f>E9+E11</f>
        <v>661159.44999999995</v>
      </c>
      <c r="F5" s="385">
        <f>F11+F9</f>
        <v>661159.44999999995</v>
      </c>
      <c r="H5" s="337"/>
    </row>
    <row r="6" spans="1:8" ht="12.75" customHeight="1" x14ac:dyDescent="0.25">
      <c r="A6" s="395"/>
      <c r="B6" s="400" t="s">
        <v>41</v>
      </c>
      <c r="C6" s="401"/>
      <c r="D6" s="386"/>
      <c r="E6" s="386"/>
      <c r="F6" s="386"/>
    </row>
    <row r="7" spans="1:8" ht="29.25" customHeight="1" x14ac:dyDescent="0.25">
      <c r="A7" s="19">
        <v>2</v>
      </c>
      <c r="B7" s="402" t="s">
        <v>48</v>
      </c>
      <c r="C7" s="403"/>
      <c r="D7" s="14" t="s">
        <v>49</v>
      </c>
      <c r="E7" s="120"/>
      <c r="F7" s="120"/>
    </row>
    <row r="8" spans="1:8" ht="15.75" x14ac:dyDescent="0.25">
      <c r="A8" s="20" t="s">
        <v>54</v>
      </c>
      <c r="B8" s="404" t="s">
        <v>43</v>
      </c>
      <c r="C8" s="405"/>
      <c r="D8" s="14" t="s">
        <v>49</v>
      </c>
      <c r="E8" s="121"/>
      <c r="F8" s="122"/>
    </row>
    <row r="9" spans="1:8" ht="15.75" x14ac:dyDescent="0.25">
      <c r="A9" s="21" t="s">
        <v>55</v>
      </c>
      <c r="B9" s="387" t="s">
        <v>44</v>
      </c>
      <c r="C9" s="388"/>
      <c r="D9" s="14" t="s">
        <v>49</v>
      </c>
      <c r="E9" s="120">
        <f>46448.22+27894.5</f>
        <v>74342.720000000001</v>
      </c>
      <c r="F9" s="120">
        <f>46448.22+27894.5</f>
        <v>74342.720000000001</v>
      </c>
      <c r="H9" s="337"/>
    </row>
    <row r="10" spans="1:8" ht="19.5" customHeight="1" x14ac:dyDescent="0.25">
      <c r="A10" s="21" t="s">
        <v>56</v>
      </c>
      <c r="B10" s="402" t="s">
        <v>51</v>
      </c>
      <c r="C10" s="403"/>
      <c r="D10" s="14" t="s">
        <v>49</v>
      </c>
      <c r="E10" s="120"/>
      <c r="F10" s="120" t="s">
        <v>178</v>
      </c>
      <c r="H10" s="337"/>
    </row>
    <row r="11" spans="1:8" ht="15.75" x14ac:dyDescent="0.25">
      <c r="A11" s="22">
        <v>3</v>
      </c>
      <c r="B11" s="402" t="s">
        <v>47</v>
      </c>
      <c r="C11" s="403"/>
      <c r="D11" s="14" t="s">
        <v>49</v>
      </c>
      <c r="E11" s="120">
        <f>E12+E15+E16</f>
        <v>586816.73</v>
      </c>
      <c r="F11" s="120">
        <f>F12+F15+F16</f>
        <v>586816.73</v>
      </c>
    </row>
    <row r="12" spans="1:8" ht="33.75" customHeight="1" x14ac:dyDescent="0.25">
      <c r="A12" s="23" t="s">
        <v>57</v>
      </c>
      <c r="B12" s="387" t="s">
        <v>144</v>
      </c>
      <c r="C12" s="388"/>
      <c r="D12" s="14" t="s">
        <v>49</v>
      </c>
      <c r="E12" s="120">
        <f>D5-E15-E16-E9</f>
        <v>537151.73</v>
      </c>
      <c r="F12" s="120">
        <f>E5-F15-F16-F9</f>
        <v>539251.73</v>
      </c>
      <c r="H12" s="337"/>
    </row>
    <row r="13" spans="1:8" ht="18.75" customHeight="1" x14ac:dyDescent="0.25">
      <c r="A13" s="23" t="s">
        <v>58</v>
      </c>
      <c r="B13" s="389" t="s">
        <v>52</v>
      </c>
      <c r="C13" s="390"/>
      <c r="D13" s="15" t="s">
        <v>49</v>
      </c>
      <c r="E13" s="121"/>
      <c r="F13" s="121"/>
    </row>
    <row r="14" spans="1:8" ht="18.75" customHeight="1" x14ac:dyDescent="0.25">
      <c r="A14" s="23" t="s">
        <v>59</v>
      </c>
      <c r="B14" s="389" t="s">
        <v>53</v>
      </c>
      <c r="C14" s="390"/>
      <c r="D14" s="15" t="s">
        <v>49</v>
      </c>
      <c r="E14" s="123"/>
      <c r="F14" s="123"/>
    </row>
    <row r="15" spans="1:8" ht="18.75" customHeight="1" x14ac:dyDescent="0.25">
      <c r="A15" s="167"/>
      <c r="B15" s="168"/>
      <c r="C15" s="169" t="s">
        <v>168</v>
      </c>
      <c r="D15" s="14"/>
      <c r="E15" s="170">
        <f>15621+8944+2100</f>
        <v>26665</v>
      </c>
      <c r="F15" s="170">
        <f>15621+8944</f>
        <v>24565</v>
      </c>
    </row>
    <row r="16" spans="1:8" ht="18.75" customHeight="1" x14ac:dyDescent="0.25">
      <c r="A16" s="167"/>
      <c r="B16" s="168"/>
      <c r="C16" s="169" t="s">
        <v>207</v>
      </c>
      <c r="D16" s="14"/>
      <c r="E16" s="170">
        <v>23000</v>
      </c>
      <c r="F16" s="170">
        <v>23000</v>
      </c>
    </row>
    <row r="17" spans="1:6" ht="18.75" customHeight="1" x14ac:dyDescent="0.25">
      <c r="A17" s="167"/>
      <c r="B17" s="168"/>
      <c r="C17" s="169"/>
      <c r="D17" s="14"/>
      <c r="E17" s="170"/>
      <c r="F17" s="170"/>
    </row>
    <row r="18" spans="1:6" ht="18.75" customHeight="1" thickBot="1" x14ac:dyDescent="0.3">
      <c r="A18" s="24" t="s">
        <v>60</v>
      </c>
      <c r="B18" s="398" t="s">
        <v>50</v>
      </c>
      <c r="C18" s="399"/>
      <c r="D18" s="17" t="s">
        <v>49</v>
      </c>
      <c r="E18" s="124"/>
      <c r="F18" s="124"/>
    </row>
    <row r="19" spans="1:6" ht="18.75" customHeight="1" thickBot="1" x14ac:dyDescent="0.3">
      <c r="A19" s="41"/>
      <c r="B19" s="42"/>
      <c r="C19" s="391" t="s">
        <v>38</v>
      </c>
      <c r="D19" s="391"/>
      <c r="E19" s="391"/>
      <c r="F19" s="43"/>
    </row>
    <row r="20" spans="1:6" s="8" customFormat="1" ht="80.25" customHeight="1" thickBot="1" x14ac:dyDescent="0.3">
      <c r="A20" s="2" t="s">
        <v>2</v>
      </c>
      <c r="B20" s="2" t="s">
        <v>3</v>
      </c>
      <c r="C20" s="2" t="s">
        <v>4</v>
      </c>
      <c r="D20" s="3" t="s">
        <v>201</v>
      </c>
      <c r="E20" s="3" t="s">
        <v>35</v>
      </c>
      <c r="F20" s="4" t="s">
        <v>36</v>
      </c>
    </row>
    <row r="21" spans="1:6" x14ac:dyDescent="0.25">
      <c r="A21" s="126">
        <v>211</v>
      </c>
      <c r="B21" s="126">
        <v>111</v>
      </c>
      <c r="C21" s="155" t="s">
        <v>6</v>
      </c>
      <c r="D21" s="106"/>
      <c r="E21" s="106"/>
      <c r="F21" s="107"/>
    </row>
    <row r="22" spans="1:6" x14ac:dyDescent="0.25">
      <c r="A22" s="126">
        <v>213</v>
      </c>
      <c r="B22" s="126">
        <v>119</v>
      </c>
      <c r="C22" s="156" t="s">
        <v>192</v>
      </c>
      <c r="D22" s="100"/>
      <c r="E22" s="100"/>
      <c r="F22" s="116"/>
    </row>
    <row r="23" spans="1:6" x14ac:dyDescent="0.25">
      <c r="A23" s="144">
        <v>266</v>
      </c>
      <c r="B23" s="144">
        <v>111</v>
      </c>
      <c r="C23" s="156" t="s">
        <v>155</v>
      </c>
      <c r="D23" s="100"/>
      <c r="E23" s="100"/>
      <c r="F23" s="116"/>
    </row>
    <row r="24" spans="1:6" x14ac:dyDescent="0.25">
      <c r="A24" s="127">
        <v>212</v>
      </c>
      <c r="B24" s="127">
        <v>112</v>
      </c>
      <c r="C24" s="157" t="s">
        <v>7</v>
      </c>
      <c r="D24" s="340">
        <v>7500</v>
      </c>
      <c r="E24" s="340">
        <v>7500</v>
      </c>
      <c r="F24" s="340">
        <v>7500</v>
      </c>
    </row>
    <row r="25" spans="1:6" x14ac:dyDescent="0.25">
      <c r="A25" s="127">
        <v>226</v>
      </c>
      <c r="B25" s="125">
        <v>112</v>
      </c>
      <c r="C25" s="158" t="s">
        <v>8</v>
      </c>
      <c r="D25" s="341">
        <v>31740.2</v>
      </c>
      <c r="E25" s="341">
        <v>31740.2</v>
      </c>
      <c r="F25" s="341">
        <v>31740.2</v>
      </c>
    </row>
    <row r="26" spans="1:6" ht="33" customHeight="1" x14ac:dyDescent="0.25">
      <c r="A26" s="127">
        <v>266</v>
      </c>
      <c r="B26" s="125">
        <v>112</v>
      </c>
      <c r="C26" s="159" t="s">
        <v>167</v>
      </c>
      <c r="D26" s="342"/>
      <c r="E26" s="103"/>
      <c r="F26" s="103"/>
    </row>
    <row r="27" spans="1:6" x14ac:dyDescent="0.25">
      <c r="A27" s="125"/>
      <c r="B27" s="125"/>
      <c r="C27" s="160" t="s">
        <v>10</v>
      </c>
      <c r="D27" s="343"/>
      <c r="E27" s="104"/>
      <c r="F27" s="114"/>
    </row>
    <row r="28" spans="1:6" x14ac:dyDescent="0.25">
      <c r="A28" s="127">
        <v>213</v>
      </c>
      <c r="B28" s="127">
        <v>119</v>
      </c>
      <c r="C28" s="157" t="s">
        <v>11</v>
      </c>
      <c r="D28" s="344"/>
      <c r="E28" s="100"/>
      <c r="F28" s="116"/>
    </row>
    <row r="29" spans="1:6" x14ac:dyDescent="0.25">
      <c r="A29" s="127">
        <v>221</v>
      </c>
      <c r="B29" s="127"/>
      <c r="C29" s="157" t="s">
        <v>12</v>
      </c>
      <c r="D29" s="340"/>
      <c r="E29" s="101">
        <v>0</v>
      </c>
      <c r="F29" s="101">
        <v>0</v>
      </c>
    </row>
    <row r="30" spans="1:6" x14ac:dyDescent="0.25">
      <c r="A30" s="125"/>
      <c r="B30" s="125">
        <v>242</v>
      </c>
      <c r="C30" s="161" t="s">
        <v>14</v>
      </c>
      <c r="D30" s="342"/>
      <c r="E30" s="103"/>
      <c r="F30" s="103"/>
    </row>
    <row r="31" spans="1:6" x14ac:dyDescent="0.25">
      <c r="A31" s="127"/>
      <c r="B31" s="125">
        <v>244</v>
      </c>
      <c r="C31" s="161" t="s">
        <v>13</v>
      </c>
      <c r="D31" s="342"/>
      <c r="E31" s="103">
        <v>0</v>
      </c>
      <c r="F31" s="103">
        <v>0</v>
      </c>
    </row>
    <row r="32" spans="1:6" x14ac:dyDescent="0.25">
      <c r="A32" s="127">
        <v>222</v>
      </c>
      <c r="B32" s="125">
        <v>244</v>
      </c>
      <c r="C32" s="157" t="s">
        <v>15</v>
      </c>
      <c r="D32" s="340"/>
      <c r="E32" s="101"/>
      <c r="F32" s="109"/>
    </row>
    <row r="33" spans="1:6" x14ac:dyDescent="0.25">
      <c r="A33" s="127">
        <v>223</v>
      </c>
      <c r="B33" s="125">
        <v>244</v>
      </c>
      <c r="C33" s="157" t="s">
        <v>17</v>
      </c>
      <c r="D33" s="340"/>
      <c r="E33" s="101"/>
      <c r="F33" s="101"/>
    </row>
    <row r="34" spans="1:6" x14ac:dyDescent="0.25">
      <c r="A34" s="127">
        <v>223</v>
      </c>
      <c r="B34" s="125">
        <v>247</v>
      </c>
      <c r="C34" s="157" t="s">
        <v>16</v>
      </c>
      <c r="D34" s="340">
        <v>53771.199999999997</v>
      </c>
      <c r="E34" s="340">
        <v>53771.199999999997</v>
      </c>
      <c r="F34" s="340">
        <v>53771.199999999997</v>
      </c>
    </row>
    <row r="35" spans="1:6" x14ac:dyDescent="0.25">
      <c r="A35" s="127">
        <v>225</v>
      </c>
      <c r="B35" s="127"/>
      <c r="C35" s="157" t="s">
        <v>18</v>
      </c>
      <c r="D35" s="101">
        <f>D36+D39+D40</f>
        <v>150210</v>
      </c>
      <c r="E35" s="101">
        <f>E39+E40+E36</f>
        <v>150210</v>
      </c>
      <c r="F35" s="101">
        <f>F39+F40+F36</f>
        <v>150210</v>
      </c>
    </row>
    <row r="36" spans="1:6" x14ac:dyDescent="0.25">
      <c r="A36" s="127"/>
      <c r="B36" s="125">
        <v>242</v>
      </c>
      <c r="C36" s="161" t="s">
        <v>147</v>
      </c>
      <c r="D36" s="103">
        <v>50000</v>
      </c>
      <c r="E36" s="103">
        <v>50000</v>
      </c>
      <c r="F36" s="103">
        <v>50000</v>
      </c>
    </row>
    <row r="37" spans="1:6" x14ac:dyDescent="0.25">
      <c r="A37" s="127"/>
      <c r="B37" s="125">
        <v>243</v>
      </c>
      <c r="C37" s="161" t="s">
        <v>20</v>
      </c>
      <c r="D37" s="101"/>
      <c r="E37" s="101"/>
      <c r="F37" s="109"/>
    </row>
    <row r="38" spans="1:6" x14ac:dyDescent="0.25">
      <c r="A38" s="125"/>
      <c r="B38" s="125">
        <v>244</v>
      </c>
      <c r="C38" s="161" t="s">
        <v>19</v>
      </c>
      <c r="D38" s="103"/>
      <c r="E38" s="103"/>
      <c r="F38" s="111"/>
    </row>
    <row r="39" spans="1:6" x14ac:dyDescent="0.25">
      <c r="A39" s="125"/>
      <c r="B39" s="125">
        <v>244</v>
      </c>
      <c r="C39" s="161" t="s">
        <v>21</v>
      </c>
      <c r="D39" s="103"/>
      <c r="E39" s="103"/>
      <c r="F39" s="103"/>
    </row>
    <row r="40" spans="1:6" x14ac:dyDescent="0.25">
      <c r="A40" s="125"/>
      <c r="B40" s="125">
        <v>244</v>
      </c>
      <c r="C40" s="161" t="s">
        <v>149</v>
      </c>
      <c r="D40" s="103">
        <v>100210</v>
      </c>
      <c r="E40" s="103">
        <v>100210</v>
      </c>
      <c r="F40" s="103">
        <v>100210</v>
      </c>
    </row>
    <row r="41" spans="1:6" x14ac:dyDescent="0.25">
      <c r="A41" s="127">
        <v>226</v>
      </c>
      <c r="B41" s="127"/>
      <c r="C41" s="157" t="s">
        <v>22</v>
      </c>
      <c r="D41" s="101">
        <f>D45+D46+D42+D43</f>
        <v>230077.03999999998</v>
      </c>
      <c r="E41" s="101">
        <f>E45+E46+E42+E43</f>
        <v>230077.03999999998</v>
      </c>
      <c r="F41" s="101">
        <f>F43+F45+F46</f>
        <v>230077.03999999998</v>
      </c>
    </row>
    <row r="42" spans="1:6" x14ac:dyDescent="0.25">
      <c r="A42" s="127"/>
      <c r="B42" s="125">
        <v>112</v>
      </c>
      <c r="C42" s="161" t="s">
        <v>8</v>
      </c>
      <c r="D42" s="103"/>
      <c r="E42" s="103"/>
      <c r="F42" s="103"/>
    </row>
    <row r="43" spans="1:6" x14ac:dyDescent="0.25">
      <c r="A43" s="127"/>
      <c r="B43" s="125">
        <v>243</v>
      </c>
      <c r="C43" s="161" t="s">
        <v>203</v>
      </c>
      <c r="D43" s="342">
        <v>120000</v>
      </c>
      <c r="E43" s="103">
        <v>120000</v>
      </c>
      <c r="F43" s="103">
        <v>120000</v>
      </c>
    </row>
    <row r="44" spans="1:6" hidden="1" x14ac:dyDescent="0.25">
      <c r="A44" s="127"/>
      <c r="B44" s="125">
        <v>244</v>
      </c>
      <c r="C44" s="161" t="s">
        <v>21</v>
      </c>
      <c r="D44" s="103"/>
      <c r="E44" s="103"/>
      <c r="F44" s="111"/>
    </row>
    <row r="45" spans="1:6" x14ac:dyDescent="0.25">
      <c r="A45" s="125"/>
      <c r="B45" s="125">
        <v>244</v>
      </c>
      <c r="C45" s="161" t="s">
        <v>147</v>
      </c>
      <c r="D45" s="103">
        <v>18600</v>
      </c>
      <c r="E45" s="103">
        <v>18600</v>
      </c>
      <c r="F45" s="103">
        <v>18600</v>
      </c>
    </row>
    <row r="46" spans="1:6" x14ac:dyDescent="0.25">
      <c r="A46" s="125"/>
      <c r="B46" s="125">
        <v>244</v>
      </c>
      <c r="C46" s="161" t="s">
        <v>149</v>
      </c>
      <c r="D46" s="103">
        <f>91482.64-5.6</f>
        <v>91477.04</v>
      </c>
      <c r="E46" s="103">
        <f t="shared" ref="E46:F46" si="0">91482.64-5.6</f>
        <v>91477.04</v>
      </c>
      <c r="F46" s="103">
        <f t="shared" si="0"/>
        <v>91477.04</v>
      </c>
    </row>
    <row r="47" spans="1:6" x14ac:dyDescent="0.25">
      <c r="A47" s="127">
        <v>227</v>
      </c>
      <c r="B47" s="125">
        <v>244</v>
      </c>
      <c r="C47" s="162" t="s">
        <v>157</v>
      </c>
      <c r="D47" s="101">
        <f>11302.44-465.4</f>
        <v>10837.04</v>
      </c>
      <c r="E47" s="101">
        <f t="shared" ref="E47:F47" si="1">11302.44-465.4</f>
        <v>10837.04</v>
      </c>
      <c r="F47" s="101">
        <f t="shared" si="1"/>
        <v>10837.04</v>
      </c>
    </row>
    <row r="48" spans="1:6" x14ac:dyDescent="0.25">
      <c r="A48" s="127">
        <v>262</v>
      </c>
      <c r="B48" s="127"/>
      <c r="C48" s="157" t="s">
        <v>24</v>
      </c>
      <c r="D48" s="101"/>
      <c r="E48" s="101"/>
      <c r="F48" s="109"/>
    </row>
    <row r="49" spans="1:6" x14ac:dyDescent="0.25">
      <c r="A49" s="127"/>
      <c r="B49" s="127"/>
      <c r="C49" s="157" t="s">
        <v>25</v>
      </c>
      <c r="D49" s="101">
        <f>D53+D52</f>
        <v>76020.850000000006</v>
      </c>
      <c r="E49" s="101">
        <f t="shared" ref="E49:F49" si="2">E53+E52</f>
        <v>76020.94</v>
      </c>
      <c r="F49" s="101">
        <f t="shared" si="2"/>
        <v>76020.94</v>
      </c>
    </row>
    <row r="50" spans="1:6" x14ac:dyDescent="0.25">
      <c r="A50" s="127">
        <v>291</v>
      </c>
      <c r="B50" s="125">
        <v>851</v>
      </c>
      <c r="C50" s="161" t="s">
        <v>26</v>
      </c>
      <c r="D50" s="103"/>
      <c r="E50" s="103"/>
      <c r="F50" s="103"/>
    </row>
    <row r="51" spans="1:6" x14ac:dyDescent="0.25">
      <c r="A51" s="127">
        <v>291</v>
      </c>
      <c r="B51" s="125">
        <v>852</v>
      </c>
      <c r="C51" s="161" t="s">
        <v>26</v>
      </c>
      <c r="D51" s="103"/>
      <c r="E51" s="103"/>
      <c r="F51" s="111"/>
    </row>
    <row r="52" spans="1:6" ht="16.5" customHeight="1" x14ac:dyDescent="0.25">
      <c r="A52" s="127">
        <v>292</v>
      </c>
      <c r="B52" s="125">
        <v>853</v>
      </c>
      <c r="C52" s="161" t="s">
        <v>146</v>
      </c>
      <c r="D52" s="103">
        <f>1133.89-0.09</f>
        <v>1133.8000000000002</v>
      </c>
      <c r="E52" s="103">
        <v>1133.8900000000001</v>
      </c>
      <c r="F52" s="103">
        <v>1133.8900000000001</v>
      </c>
    </row>
    <row r="53" spans="1:6" ht="16.5" customHeight="1" x14ac:dyDescent="0.25">
      <c r="A53" s="127">
        <v>293</v>
      </c>
      <c r="B53" s="125">
        <v>853</v>
      </c>
      <c r="C53" s="161" t="s">
        <v>210</v>
      </c>
      <c r="D53" s="103">
        <v>74887.05</v>
      </c>
      <c r="E53" s="103">
        <v>74887.05</v>
      </c>
      <c r="F53" s="103">
        <v>74887.05</v>
      </c>
    </row>
    <row r="54" spans="1:6" ht="14.25" customHeight="1" x14ac:dyDescent="0.25">
      <c r="A54" s="127">
        <v>310</v>
      </c>
      <c r="B54" s="127"/>
      <c r="C54" s="157" t="s">
        <v>27</v>
      </c>
      <c r="D54" s="101"/>
      <c r="E54" s="101"/>
      <c r="F54" s="101"/>
    </row>
    <row r="55" spans="1:6" x14ac:dyDescent="0.25">
      <c r="A55" s="127"/>
      <c r="B55" s="127"/>
      <c r="C55" s="157" t="s">
        <v>28</v>
      </c>
      <c r="D55" s="101">
        <f>D58+D60+D61</f>
        <v>101003.12</v>
      </c>
      <c r="E55" s="101">
        <f>E60+E63+E61+E58</f>
        <v>101003.12</v>
      </c>
      <c r="F55" s="101">
        <f>F58+F60+F61</f>
        <v>101003.12</v>
      </c>
    </row>
    <row r="56" spans="1:6" x14ac:dyDescent="0.25">
      <c r="A56" s="145">
        <v>341</v>
      </c>
      <c r="B56" s="146">
        <v>244</v>
      </c>
      <c r="C56" s="163" t="s">
        <v>158</v>
      </c>
      <c r="D56" s="101"/>
      <c r="E56" s="101"/>
      <c r="F56" s="109"/>
    </row>
    <row r="57" spans="1:6" x14ac:dyDescent="0.25">
      <c r="A57" s="145">
        <v>342</v>
      </c>
      <c r="B57" s="146">
        <v>244</v>
      </c>
      <c r="C57" s="163" t="s">
        <v>159</v>
      </c>
      <c r="D57" s="103"/>
      <c r="E57" s="103"/>
      <c r="F57" s="111"/>
    </row>
    <row r="58" spans="1:6" x14ac:dyDescent="0.25">
      <c r="A58" s="145">
        <v>343</v>
      </c>
      <c r="B58" s="146">
        <v>244</v>
      </c>
      <c r="C58" s="163" t="s">
        <v>160</v>
      </c>
      <c r="D58" s="103">
        <v>19646.93</v>
      </c>
      <c r="E58" s="103">
        <v>19646.93</v>
      </c>
      <c r="F58" s="103">
        <v>19646.93</v>
      </c>
    </row>
    <row r="59" spans="1:6" x14ac:dyDescent="0.25">
      <c r="A59" s="145">
        <v>344</v>
      </c>
      <c r="B59" s="146">
        <v>244</v>
      </c>
      <c r="C59" s="163" t="s">
        <v>161</v>
      </c>
      <c r="D59" s="103"/>
      <c r="E59" s="103"/>
      <c r="F59" s="103"/>
    </row>
    <row r="60" spans="1:6" x14ac:dyDescent="0.25">
      <c r="A60" s="145">
        <v>345</v>
      </c>
      <c r="B60" s="146">
        <v>244</v>
      </c>
      <c r="C60" s="163" t="s">
        <v>162</v>
      </c>
      <c r="D60" s="103">
        <v>20899.02</v>
      </c>
      <c r="E60" s="103">
        <v>20899.02</v>
      </c>
      <c r="F60" s="103">
        <v>20899.02</v>
      </c>
    </row>
    <row r="61" spans="1:6" x14ac:dyDescent="0.25">
      <c r="A61" s="147">
        <v>346</v>
      </c>
      <c r="B61" s="149">
        <v>244</v>
      </c>
      <c r="C61" s="164" t="s">
        <v>163</v>
      </c>
      <c r="D61" s="102">
        <v>60457.17</v>
      </c>
      <c r="E61" s="102">
        <v>60457.17</v>
      </c>
      <c r="F61" s="102">
        <v>60457.17</v>
      </c>
    </row>
    <row r="62" spans="1:6" ht="12.75" customHeight="1" thickBot="1" x14ac:dyDescent="0.3">
      <c r="A62" s="148">
        <v>349</v>
      </c>
      <c r="B62" s="143">
        <v>244</v>
      </c>
      <c r="C62" s="164" t="s">
        <v>164</v>
      </c>
      <c r="D62" s="102"/>
      <c r="E62" s="103"/>
      <c r="F62" s="111"/>
    </row>
    <row r="63" spans="1:6" ht="15.75" thickBot="1" x14ac:dyDescent="0.3">
      <c r="A63" s="128"/>
      <c r="B63" s="125"/>
      <c r="C63" s="165"/>
      <c r="D63" s="166"/>
      <c r="E63" s="117"/>
      <c r="F63" s="118"/>
    </row>
    <row r="64" spans="1:6" ht="15.75" thickBot="1" x14ac:dyDescent="0.3">
      <c r="A64" s="383" t="s">
        <v>29</v>
      </c>
      <c r="B64" s="384"/>
      <c r="C64" s="384"/>
      <c r="D64" s="6">
        <f>D55+D49+D47+D41+D35+D34+D25+D24</f>
        <v>661159.44999999995</v>
      </c>
      <c r="E64" s="6">
        <f>E55+E54+E47+E41+E35+E33+E29+E25+E24+E50+E34+E49</f>
        <v>661159.5399999998</v>
      </c>
      <c r="F64" s="6">
        <f>F24+F25+F29+F33+F35+F41+F54+F55+F50+F47+F34+F49</f>
        <v>661159.54</v>
      </c>
    </row>
    <row r="65" spans="1:6" x14ac:dyDescent="0.25">
      <c r="A65" s="9"/>
      <c r="B65" s="9"/>
      <c r="C65" s="10"/>
      <c r="D65" s="11"/>
      <c r="E65" s="12"/>
      <c r="F65" s="12"/>
    </row>
    <row r="66" spans="1:6" x14ac:dyDescent="0.25">
      <c r="E66" s="171"/>
      <c r="F66" s="171"/>
    </row>
    <row r="67" spans="1:6" x14ac:dyDescent="0.25">
      <c r="C67" s="13" t="s">
        <v>196</v>
      </c>
      <c r="D67" s="1" t="s">
        <v>198</v>
      </c>
    </row>
    <row r="69" spans="1:6" x14ac:dyDescent="0.25">
      <c r="C69" s="13" t="s">
        <v>83</v>
      </c>
      <c r="D69" s="1" t="s">
        <v>177</v>
      </c>
    </row>
  </sheetData>
  <mergeCells count="21">
    <mergeCell ref="B7:C7"/>
    <mergeCell ref="B8:C8"/>
    <mergeCell ref="B9:C9"/>
    <mergeCell ref="B11:C11"/>
    <mergeCell ref="B10:C10"/>
    <mergeCell ref="E1:F1"/>
    <mergeCell ref="A2:F2"/>
    <mergeCell ref="A64:C64"/>
    <mergeCell ref="E5:E6"/>
    <mergeCell ref="F5:F6"/>
    <mergeCell ref="B12:C12"/>
    <mergeCell ref="B13:C13"/>
    <mergeCell ref="C3:E3"/>
    <mergeCell ref="C19:E19"/>
    <mergeCell ref="B4:C4"/>
    <mergeCell ref="A5:A6"/>
    <mergeCell ref="B5:C5"/>
    <mergeCell ref="D5:D6"/>
    <mergeCell ref="B14:C14"/>
    <mergeCell ref="B18:C18"/>
    <mergeCell ref="B6:C6"/>
  </mergeCells>
  <printOptions horizontalCentered="1"/>
  <pageMargins left="0.31496062992125984" right="0.31496062992125984" top="0.15748031496062992" bottom="0.15748031496062992" header="0.31496062992125984" footer="0"/>
  <pageSetup paperSize="9"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3"/>
  <sheetViews>
    <sheetView topLeftCell="A9" zoomScale="90" zoomScaleNormal="90" workbookViewId="0">
      <selection activeCell="P16" sqref="P16"/>
    </sheetView>
  </sheetViews>
  <sheetFormatPr defaultRowHeight="15" x14ac:dyDescent="0.25"/>
  <cols>
    <col min="1" max="1" width="6.85546875" customWidth="1"/>
    <col min="2" max="2" width="33.85546875" style="26" customWidth="1"/>
    <col min="3" max="3" width="16.28515625" style="26" customWidth="1"/>
    <col min="4" max="4" width="15.7109375" style="26" customWidth="1"/>
    <col min="5" max="5" width="14.42578125" style="26" customWidth="1"/>
    <col min="6" max="6" width="17.5703125" style="26" customWidth="1"/>
    <col min="7" max="7" width="14.85546875" style="26" customWidth="1"/>
    <col min="8" max="8" width="13" style="26" customWidth="1"/>
    <col min="9" max="9" width="10.28515625" style="26" customWidth="1"/>
    <col min="10" max="10" width="12.28515625" style="26" customWidth="1"/>
    <col min="11" max="11" width="10.7109375" style="26" customWidth="1"/>
    <col min="12" max="12" width="9.85546875" style="26" customWidth="1"/>
    <col min="13" max="13" width="11" style="26" customWidth="1"/>
    <col min="14" max="14" width="11.42578125" style="26" customWidth="1"/>
    <col min="15" max="15" width="11.85546875" style="26" customWidth="1"/>
    <col min="16" max="16" width="12.7109375" style="26" customWidth="1"/>
    <col min="17" max="17" width="9.5703125" style="26" customWidth="1"/>
    <col min="18" max="18" width="16.7109375" style="26" customWidth="1"/>
    <col min="19" max="19" width="8.85546875" style="26" customWidth="1"/>
    <col min="20" max="24" width="8.85546875" style="27" customWidth="1"/>
    <col min="257" max="257" width="4" customWidth="1"/>
    <col min="258" max="258" width="30.28515625" customWidth="1"/>
    <col min="259" max="259" width="14.5703125" customWidth="1"/>
    <col min="260" max="260" width="15.7109375" customWidth="1"/>
    <col min="261" max="261" width="14.42578125" customWidth="1"/>
    <col min="262" max="262" width="17.5703125" customWidth="1"/>
    <col min="263" max="263" width="14.85546875" customWidth="1"/>
    <col min="264" max="264" width="13" customWidth="1"/>
    <col min="265" max="265" width="10.28515625" customWidth="1"/>
    <col min="266" max="266" width="12.28515625" customWidth="1"/>
    <col min="267" max="267" width="10.7109375" customWidth="1"/>
    <col min="268" max="268" width="9.85546875" customWidth="1"/>
    <col min="269" max="269" width="11" customWidth="1"/>
    <col min="270" max="270" width="11.42578125" customWidth="1"/>
    <col min="271" max="271" width="11.85546875" customWidth="1"/>
    <col min="272" max="272" width="12.140625" customWidth="1"/>
    <col min="273" max="273" width="13.28515625" customWidth="1"/>
    <col min="274" max="280" width="8.85546875" customWidth="1"/>
    <col min="513" max="513" width="4" customWidth="1"/>
    <col min="514" max="514" width="30.28515625" customWidth="1"/>
    <col min="515" max="515" width="14.5703125" customWidth="1"/>
    <col min="516" max="516" width="15.7109375" customWidth="1"/>
    <col min="517" max="517" width="14.42578125" customWidth="1"/>
    <col min="518" max="518" width="17.5703125" customWidth="1"/>
    <col min="519" max="519" width="14.85546875" customWidth="1"/>
    <col min="520" max="520" width="13" customWidth="1"/>
    <col min="521" max="521" width="10.28515625" customWidth="1"/>
    <col min="522" max="522" width="12.28515625" customWidth="1"/>
    <col min="523" max="523" width="10.7109375" customWidth="1"/>
    <col min="524" max="524" width="9.85546875" customWidth="1"/>
    <col min="525" max="525" width="11" customWidth="1"/>
    <col min="526" max="526" width="11.42578125" customWidth="1"/>
    <col min="527" max="527" width="11.85546875" customWidth="1"/>
    <col min="528" max="528" width="12.140625" customWidth="1"/>
    <col min="529" max="529" width="13.28515625" customWidth="1"/>
    <col min="530" max="536" width="8.85546875" customWidth="1"/>
    <col min="769" max="769" width="4" customWidth="1"/>
    <col min="770" max="770" width="30.28515625" customWidth="1"/>
    <col min="771" max="771" width="14.5703125" customWidth="1"/>
    <col min="772" max="772" width="15.7109375" customWidth="1"/>
    <col min="773" max="773" width="14.42578125" customWidth="1"/>
    <col min="774" max="774" width="17.5703125" customWidth="1"/>
    <col min="775" max="775" width="14.85546875" customWidth="1"/>
    <col min="776" max="776" width="13" customWidth="1"/>
    <col min="777" max="777" width="10.28515625" customWidth="1"/>
    <col min="778" max="778" width="12.28515625" customWidth="1"/>
    <col min="779" max="779" width="10.7109375" customWidth="1"/>
    <col min="780" max="780" width="9.85546875" customWidth="1"/>
    <col min="781" max="781" width="11" customWidth="1"/>
    <col min="782" max="782" width="11.42578125" customWidth="1"/>
    <col min="783" max="783" width="11.85546875" customWidth="1"/>
    <col min="784" max="784" width="12.140625" customWidth="1"/>
    <col min="785" max="785" width="13.28515625" customWidth="1"/>
    <col min="786" max="792" width="8.85546875" customWidth="1"/>
    <col min="1025" max="1025" width="4" customWidth="1"/>
    <col min="1026" max="1026" width="30.28515625" customWidth="1"/>
    <col min="1027" max="1027" width="14.5703125" customWidth="1"/>
    <col min="1028" max="1028" width="15.7109375" customWidth="1"/>
    <col min="1029" max="1029" width="14.42578125" customWidth="1"/>
    <col min="1030" max="1030" width="17.5703125" customWidth="1"/>
    <col min="1031" max="1031" width="14.85546875" customWidth="1"/>
    <col min="1032" max="1032" width="13" customWidth="1"/>
    <col min="1033" max="1033" width="10.28515625" customWidth="1"/>
    <col min="1034" max="1034" width="12.28515625" customWidth="1"/>
    <col min="1035" max="1035" width="10.7109375" customWidth="1"/>
    <col min="1036" max="1036" width="9.85546875" customWidth="1"/>
    <col min="1037" max="1037" width="11" customWidth="1"/>
    <col min="1038" max="1038" width="11.42578125" customWidth="1"/>
    <col min="1039" max="1039" width="11.85546875" customWidth="1"/>
    <col min="1040" max="1040" width="12.140625" customWidth="1"/>
    <col min="1041" max="1041" width="13.28515625" customWidth="1"/>
    <col min="1042" max="1048" width="8.85546875" customWidth="1"/>
    <col min="1281" max="1281" width="4" customWidth="1"/>
    <col min="1282" max="1282" width="30.28515625" customWidth="1"/>
    <col min="1283" max="1283" width="14.5703125" customWidth="1"/>
    <col min="1284" max="1284" width="15.7109375" customWidth="1"/>
    <col min="1285" max="1285" width="14.42578125" customWidth="1"/>
    <col min="1286" max="1286" width="17.5703125" customWidth="1"/>
    <col min="1287" max="1287" width="14.85546875" customWidth="1"/>
    <col min="1288" max="1288" width="13" customWidth="1"/>
    <col min="1289" max="1289" width="10.28515625" customWidth="1"/>
    <col min="1290" max="1290" width="12.28515625" customWidth="1"/>
    <col min="1291" max="1291" width="10.7109375" customWidth="1"/>
    <col min="1292" max="1292" width="9.85546875" customWidth="1"/>
    <col min="1293" max="1293" width="11" customWidth="1"/>
    <col min="1294" max="1294" width="11.42578125" customWidth="1"/>
    <col min="1295" max="1295" width="11.85546875" customWidth="1"/>
    <col min="1296" max="1296" width="12.140625" customWidth="1"/>
    <col min="1297" max="1297" width="13.28515625" customWidth="1"/>
    <col min="1298" max="1304" width="8.85546875" customWidth="1"/>
    <col min="1537" max="1537" width="4" customWidth="1"/>
    <col min="1538" max="1538" width="30.28515625" customWidth="1"/>
    <col min="1539" max="1539" width="14.5703125" customWidth="1"/>
    <col min="1540" max="1540" width="15.7109375" customWidth="1"/>
    <col min="1541" max="1541" width="14.42578125" customWidth="1"/>
    <col min="1542" max="1542" width="17.5703125" customWidth="1"/>
    <col min="1543" max="1543" width="14.85546875" customWidth="1"/>
    <col min="1544" max="1544" width="13" customWidth="1"/>
    <col min="1545" max="1545" width="10.28515625" customWidth="1"/>
    <col min="1546" max="1546" width="12.28515625" customWidth="1"/>
    <col min="1547" max="1547" width="10.7109375" customWidth="1"/>
    <col min="1548" max="1548" width="9.85546875" customWidth="1"/>
    <col min="1549" max="1549" width="11" customWidth="1"/>
    <col min="1550" max="1550" width="11.42578125" customWidth="1"/>
    <col min="1551" max="1551" width="11.85546875" customWidth="1"/>
    <col min="1552" max="1552" width="12.140625" customWidth="1"/>
    <col min="1553" max="1553" width="13.28515625" customWidth="1"/>
    <col min="1554" max="1560" width="8.85546875" customWidth="1"/>
    <col min="1793" max="1793" width="4" customWidth="1"/>
    <col min="1794" max="1794" width="30.28515625" customWidth="1"/>
    <col min="1795" max="1795" width="14.5703125" customWidth="1"/>
    <col min="1796" max="1796" width="15.7109375" customWidth="1"/>
    <col min="1797" max="1797" width="14.42578125" customWidth="1"/>
    <col min="1798" max="1798" width="17.5703125" customWidth="1"/>
    <col min="1799" max="1799" width="14.85546875" customWidth="1"/>
    <col min="1800" max="1800" width="13" customWidth="1"/>
    <col min="1801" max="1801" width="10.28515625" customWidth="1"/>
    <col min="1802" max="1802" width="12.28515625" customWidth="1"/>
    <col min="1803" max="1803" width="10.7109375" customWidth="1"/>
    <col min="1804" max="1804" width="9.85546875" customWidth="1"/>
    <col min="1805" max="1805" width="11" customWidth="1"/>
    <col min="1806" max="1806" width="11.42578125" customWidth="1"/>
    <col min="1807" max="1807" width="11.85546875" customWidth="1"/>
    <col min="1808" max="1808" width="12.140625" customWidth="1"/>
    <col min="1809" max="1809" width="13.28515625" customWidth="1"/>
    <col min="1810" max="1816" width="8.85546875" customWidth="1"/>
    <col min="2049" max="2049" width="4" customWidth="1"/>
    <col min="2050" max="2050" width="30.28515625" customWidth="1"/>
    <col min="2051" max="2051" width="14.5703125" customWidth="1"/>
    <col min="2052" max="2052" width="15.7109375" customWidth="1"/>
    <col min="2053" max="2053" width="14.42578125" customWidth="1"/>
    <col min="2054" max="2054" width="17.5703125" customWidth="1"/>
    <col min="2055" max="2055" width="14.85546875" customWidth="1"/>
    <col min="2056" max="2056" width="13" customWidth="1"/>
    <col min="2057" max="2057" width="10.28515625" customWidth="1"/>
    <col min="2058" max="2058" width="12.28515625" customWidth="1"/>
    <col min="2059" max="2059" width="10.7109375" customWidth="1"/>
    <col min="2060" max="2060" width="9.85546875" customWidth="1"/>
    <col min="2061" max="2061" width="11" customWidth="1"/>
    <col min="2062" max="2062" width="11.42578125" customWidth="1"/>
    <col min="2063" max="2063" width="11.85546875" customWidth="1"/>
    <col min="2064" max="2064" width="12.140625" customWidth="1"/>
    <col min="2065" max="2065" width="13.28515625" customWidth="1"/>
    <col min="2066" max="2072" width="8.85546875" customWidth="1"/>
    <col min="2305" max="2305" width="4" customWidth="1"/>
    <col min="2306" max="2306" width="30.28515625" customWidth="1"/>
    <col min="2307" max="2307" width="14.5703125" customWidth="1"/>
    <col min="2308" max="2308" width="15.7109375" customWidth="1"/>
    <col min="2309" max="2309" width="14.42578125" customWidth="1"/>
    <col min="2310" max="2310" width="17.5703125" customWidth="1"/>
    <col min="2311" max="2311" width="14.85546875" customWidth="1"/>
    <col min="2312" max="2312" width="13" customWidth="1"/>
    <col min="2313" max="2313" width="10.28515625" customWidth="1"/>
    <col min="2314" max="2314" width="12.28515625" customWidth="1"/>
    <col min="2315" max="2315" width="10.7109375" customWidth="1"/>
    <col min="2316" max="2316" width="9.85546875" customWidth="1"/>
    <col min="2317" max="2317" width="11" customWidth="1"/>
    <col min="2318" max="2318" width="11.42578125" customWidth="1"/>
    <col min="2319" max="2319" width="11.85546875" customWidth="1"/>
    <col min="2320" max="2320" width="12.140625" customWidth="1"/>
    <col min="2321" max="2321" width="13.28515625" customWidth="1"/>
    <col min="2322" max="2328" width="8.85546875" customWidth="1"/>
    <col min="2561" max="2561" width="4" customWidth="1"/>
    <col min="2562" max="2562" width="30.28515625" customWidth="1"/>
    <col min="2563" max="2563" width="14.5703125" customWidth="1"/>
    <col min="2564" max="2564" width="15.7109375" customWidth="1"/>
    <col min="2565" max="2565" width="14.42578125" customWidth="1"/>
    <col min="2566" max="2566" width="17.5703125" customWidth="1"/>
    <col min="2567" max="2567" width="14.85546875" customWidth="1"/>
    <col min="2568" max="2568" width="13" customWidth="1"/>
    <col min="2569" max="2569" width="10.28515625" customWidth="1"/>
    <col min="2570" max="2570" width="12.28515625" customWidth="1"/>
    <col min="2571" max="2571" width="10.7109375" customWidth="1"/>
    <col min="2572" max="2572" width="9.85546875" customWidth="1"/>
    <col min="2573" max="2573" width="11" customWidth="1"/>
    <col min="2574" max="2574" width="11.42578125" customWidth="1"/>
    <col min="2575" max="2575" width="11.85546875" customWidth="1"/>
    <col min="2576" max="2576" width="12.140625" customWidth="1"/>
    <col min="2577" max="2577" width="13.28515625" customWidth="1"/>
    <col min="2578" max="2584" width="8.85546875" customWidth="1"/>
    <col min="2817" max="2817" width="4" customWidth="1"/>
    <col min="2818" max="2818" width="30.28515625" customWidth="1"/>
    <col min="2819" max="2819" width="14.5703125" customWidth="1"/>
    <col min="2820" max="2820" width="15.7109375" customWidth="1"/>
    <col min="2821" max="2821" width="14.42578125" customWidth="1"/>
    <col min="2822" max="2822" width="17.5703125" customWidth="1"/>
    <col min="2823" max="2823" width="14.85546875" customWidth="1"/>
    <col min="2824" max="2824" width="13" customWidth="1"/>
    <col min="2825" max="2825" width="10.28515625" customWidth="1"/>
    <col min="2826" max="2826" width="12.28515625" customWidth="1"/>
    <col min="2827" max="2827" width="10.7109375" customWidth="1"/>
    <col min="2828" max="2828" width="9.85546875" customWidth="1"/>
    <col min="2829" max="2829" width="11" customWidth="1"/>
    <col min="2830" max="2830" width="11.42578125" customWidth="1"/>
    <col min="2831" max="2831" width="11.85546875" customWidth="1"/>
    <col min="2832" max="2832" width="12.140625" customWidth="1"/>
    <col min="2833" max="2833" width="13.28515625" customWidth="1"/>
    <col min="2834" max="2840" width="8.85546875" customWidth="1"/>
    <col min="3073" max="3073" width="4" customWidth="1"/>
    <col min="3074" max="3074" width="30.28515625" customWidth="1"/>
    <col min="3075" max="3075" width="14.5703125" customWidth="1"/>
    <col min="3076" max="3076" width="15.7109375" customWidth="1"/>
    <col min="3077" max="3077" width="14.42578125" customWidth="1"/>
    <col min="3078" max="3078" width="17.5703125" customWidth="1"/>
    <col min="3079" max="3079" width="14.85546875" customWidth="1"/>
    <col min="3080" max="3080" width="13" customWidth="1"/>
    <col min="3081" max="3081" width="10.28515625" customWidth="1"/>
    <col min="3082" max="3082" width="12.28515625" customWidth="1"/>
    <col min="3083" max="3083" width="10.7109375" customWidth="1"/>
    <col min="3084" max="3084" width="9.85546875" customWidth="1"/>
    <col min="3085" max="3085" width="11" customWidth="1"/>
    <col min="3086" max="3086" width="11.42578125" customWidth="1"/>
    <col min="3087" max="3087" width="11.85546875" customWidth="1"/>
    <col min="3088" max="3088" width="12.140625" customWidth="1"/>
    <col min="3089" max="3089" width="13.28515625" customWidth="1"/>
    <col min="3090" max="3096" width="8.85546875" customWidth="1"/>
    <col min="3329" max="3329" width="4" customWidth="1"/>
    <col min="3330" max="3330" width="30.28515625" customWidth="1"/>
    <col min="3331" max="3331" width="14.5703125" customWidth="1"/>
    <col min="3332" max="3332" width="15.7109375" customWidth="1"/>
    <col min="3333" max="3333" width="14.42578125" customWidth="1"/>
    <col min="3334" max="3334" width="17.5703125" customWidth="1"/>
    <col min="3335" max="3335" width="14.85546875" customWidth="1"/>
    <col min="3336" max="3336" width="13" customWidth="1"/>
    <col min="3337" max="3337" width="10.28515625" customWidth="1"/>
    <col min="3338" max="3338" width="12.28515625" customWidth="1"/>
    <col min="3339" max="3339" width="10.7109375" customWidth="1"/>
    <col min="3340" max="3340" width="9.85546875" customWidth="1"/>
    <col min="3341" max="3341" width="11" customWidth="1"/>
    <col min="3342" max="3342" width="11.42578125" customWidth="1"/>
    <col min="3343" max="3343" width="11.85546875" customWidth="1"/>
    <col min="3344" max="3344" width="12.140625" customWidth="1"/>
    <col min="3345" max="3345" width="13.28515625" customWidth="1"/>
    <col min="3346" max="3352" width="8.85546875" customWidth="1"/>
    <col min="3585" max="3585" width="4" customWidth="1"/>
    <col min="3586" max="3586" width="30.28515625" customWidth="1"/>
    <col min="3587" max="3587" width="14.5703125" customWidth="1"/>
    <col min="3588" max="3588" width="15.7109375" customWidth="1"/>
    <col min="3589" max="3589" width="14.42578125" customWidth="1"/>
    <col min="3590" max="3590" width="17.5703125" customWidth="1"/>
    <col min="3591" max="3591" width="14.85546875" customWidth="1"/>
    <col min="3592" max="3592" width="13" customWidth="1"/>
    <col min="3593" max="3593" width="10.28515625" customWidth="1"/>
    <col min="3594" max="3594" width="12.28515625" customWidth="1"/>
    <col min="3595" max="3595" width="10.7109375" customWidth="1"/>
    <col min="3596" max="3596" width="9.85546875" customWidth="1"/>
    <col min="3597" max="3597" width="11" customWidth="1"/>
    <col min="3598" max="3598" width="11.42578125" customWidth="1"/>
    <col min="3599" max="3599" width="11.85546875" customWidth="1"/>
    <col min="3600" max="3600" width="12.140625" customWidth="1"/>
    <col min="3601" max="3601" width="13.28515625" customWidth="1"/>
    <col min="3602" max="3608" width="8.85546875" customWidth="1"/>
    <col min="3841" max="3841" width="4" customWidth="1"/>
    <col min="3842" max="3842" width="30.28515625" customWidth="1"/>
    <col min="3843" max="3843" width="14.5703125" customWidth="1"/>
    <col min="3844" max="3844" width="15.7109375" customWidth="1"/>
    <col min="3845" max="3845" width="14.42578125" customWidth="1"/>
    <col min="3846" max="3846" width="17.5703125" customWidth="1"/>
    <col min="3847" max="3847" width="14.85546875" customWidth="1"/>
    <col min="3848" max="3848" width="13" customWidth="1"/>
    <col min="3849" max="3849" width="10.28515625" customWidth="1"/>
    <col min="3850" max="3850" width="12.28515625" customWidth="1"/>
    <col min="3851" max="3851" width="10.7109375" customWidth="1"/>
    <col min="3852" max="3852" width="9.85546875" customWidth="1"/>
    <col min="3853" max="3853" width="11" customWidth="1"/>
    <col min="3854" max="3854" width="11.42578125" customWidth="1"/>
    <col min="3855" max="3855" width="11.85546875" customWidth="1"/>
    <col min="3856" max="3856" width="12.140625" customWidth="1"/>
    <col min="3857" max="3857" width="13.28515625" customWidth="1"/>
    <col min="3858" max="3864" width="8.85546875" customWidth="1"/>
    <col min="4097" max="4097" width="4" customWidth="1"/>
    <col min="4098" max="4098" width="30.28515625" customWidth="1"/>
    <col min="4099" max="4099" width="14.5703125" customWidth="1"/>
    <col min="4100" max="4100" width="15.7109375" customWidth="1"/>
    <col min="4101" max="4101" width="14.42578125" customWidth="1"/>
    <col min="4102" max="4102" width="17.5703125" customWidth="1"/>
    <col min="4103" max="4103" width="14.85546875" customWidth="1"/>
    <col min="4104" max="4104" width="13" customWidth="1"/>
    <col min="4105" max="4105" width="10.28515625" customWidth="1"/>
    <col min="4106" max="4106" width="12.28515625" customWidth="1"/>
    <col min="4107" max="4107" width="10.7109375" customWidth="1"/>
    <col min="4108" max="4108" width="9.85546875" customWidth="1"/>
    <col min="4109" max="4109" width="11" customWidth="1"/>
    <col min="4110" max="4110" width="11.42578125" customWidth="1"/>
    <col min="4111" max="4111" width="11.85546875" customWidth="1"/>
    <col min="4112" max="4112" width="12.140625" customWidth="1"/>
    <col min="4113" max="4113" width="13.28515625" customWidth="1"/>
    <col min="4114" max="4120" width="8.85546875" customWidth="1"/>
    <col min="4353" max="4353" width="4" customWidth="1"/>
    <col min="4354" max="4354" width="30.28515625" customWidth="1"/>
    <col min="4355" max="4355" width="14.5703125" customWidth="1"/>
    <col min="4356" max="4356" width="15.7109375" customWidth="1"/>
    <col min="4357" max="4357" width="14.42578125" customWidth="1"/>
    <col min="4358" max="4358" width="17.5703125" customWidth="1"/>
    <col min="4359" max="4359" width="14.85546875" customWidth="1"/>
    <col min="4360" max="4360" width="13" customWidth="1"/>
    <col min="4361" max="4361" width="10.28515625" customWidth="1"/>
    <col min="4362" max="4362" width="12.28515625" customWidth="1"/>
    <col min="4363" max="4363" width="10.7109375" customWidth="1"/>
    <col min="4364" max="4364" width="9.85546875" customWidth="1"/>
    <col min="4365" max="4365" width="11" customWidth="1"/>
    <col min="4366" max="4366" width="11.42578125" customWidth="1"/>
    <col min="4367" max="4367" width="11.85546875" customWidth="1"/>
    <col min="4368" max="4368" width="12.140625" customWidth="1"/>
    <col min="4369" max="4369" width="13.28515625" customWidth="1"/>
    <col min="4370" max="4376" width="8.85546875" customWidth="1"/>
    <col min="4609" max="4609" width="4" customWidth="1"/>
    <col min="4610" max="4610" width="30.28515625" customWidth="1"/>
    <col min="4611" max="4611" width="14.5703125" customWidth="1"/>
    <col min="4612" max="4612" width="15.7109375" customWidth="1"/>
    <col min="4613" max="4613" width="14.42578125" customWidth="1"/>
    <col min="4614" max="4614" width="17.5703125" customWidth="1"/>
    <col min="4615" max="4615" width="14.85546875" customWidth="1"/>
    <col min="4616" max="4616" width="13" customWidth="1"/>
    <col min="4617" max="4617" width="10.28515625" customWidth="1"/>
    <col min="4618" max="4618" width="12.28515625" customWidth="1"/>
    <col min="4619" max="4619" width="10.7109375" customWidth="1"/>
    <col min="4620" max="4620" width="9.85546875" customWidth="1"/>
    <col min="4621" max="4621" width="11" customWidth="1"/>
    <col min="4622" max="4622" width="11.42578125" customWidth="1"/>
    <col min="4623" max="4623" width="11.85546875" customWidth="1"/>
    <col min="4624" max="4624" width="12.140625" customWidth="1"/>
    <col min="4625" max="4625" width="13.28515625" customWidth="1"/>
    <col min="4626" max="4632" width="8.85546875" customWidth="1"/>
    <col min="4865" max="4865" width="4" customWidth="1"/>
    <col min="4866" max="4866" width="30.28515625" customWidth="1"/>
    <col min="4867" max="4867" width="14.5703125" customWidth="1"/>
    <col min="4868" max="4868" width="15.7109375" customWidth="1"/>
    <col min="4869" max="4869" width="14.42578125" customWidth="1"/>
    <col min="4870" max="4870" width="17.5703125" customWidth="1"/>
    <col min="4871" max="4871" width="14.85546875" customWidth="1"/>
    <col min="4872" max="4872" width="13" customWidth="1"/>
    <col min="4873" max="4873" width="10.28515625" customWidth="1"/>
    <col min="4874" max="4874" width="12.28515625" customWidth="1"/>
    <col min="4875" max="4875" width="10.7109375" customWidth="1"/>
    <col min="4876" max="4876" width="9.85546875" customWidth="1"/>
    <col min="4877" max="4877" width="11" customWidth="1"/>
    <col min="4878" max="4878" width="11.42578125" customWidth="1"/>
    <col min="4879" max="4879" width="11.85546875" customWidth="1"/>
    <col min="4880" max="4880" width="12.140625" customWidth="1"/>
    <col min="4881" max="4881" width="13.28515625" customWidth="1"/>
    <col min="4882" max="4888" width="8.85546875" customWidth="1"/>
    <col min="5121" max="5121" width="4" customWidth="1"/>
    <col min="5122" max="5122" width="30.28515625" customWidth="1"/>
    <col min="5123" max="5123" width="14.5703125" customWidth="1"/>
    <col min="5124" max="5124" width="15.7109375" customWidth="1"/>
    <col min="5125" max="5125" width="14.42578125" customWidth="1"/>
    <col min="5126" max="5126" width="17.5703125" customWidth="1"/>
    <col min="5127" max="5127" width="14.85546875" customWidth="1"/>
    <col min="5128" max="5128" width="13" customWidth="1"/>
    <col min="5129" max="5129" width="10.28515625" customWidth="1"/>
    <col min="5130" max="5130" width="12.28515625" customWidth="1"/>
    <col min="5131" max="5131" width="10.7109375" customWidth="1"/>
    <col min="5132" max="5132" width="9.85546875" customWidth="1"/>
    <col min="5133" max="5133" width="11" customWidth="1"/>
    <col min="5134" max="5134" width="11.42578125" customWidth="1"/>
    <col min="5135" max="5135" width="11.85546875" customWidth="1"/>
    <col min="5136" max="5136" width="12.140625" customWidth="1"/>
    <col min="5137" max="5137" width="13.28515625" customWidth="1"/>
    <col min="5138" max="5144" width="8.85546875" customWidth="1"/>
    <col min="5377" max="5377" width="4" customWidth="1"/>
    <col min="5378" max="5378" width="30.28515625" customWidth="1"/>
    <col min="5379" max="5379" width="14.5703125" customWidth="1"/>
    <col min="5380" max="5380" width="15.7109375" customWidth="1"/>
    <col min="5381" max="5381" width="14.42578125" customWidth="1"/>
    <col min="5382" max="5382" width="17.5703125" customWidth="1"/>
    <col min="5383" max="5383" width="14.85546875" customWidth="1"/>
    <col min="5384" max="5384" width="13" customWidth="1"/>
    <col min="5385" max="5385" width="10.28515625" customWidth="1"/>
    <col min="5386" max="5386" width="12.28515625" customWidth="1"/>
    <col min="5387" max="5387" width="10.7109375" customWidth="1"/>
    <col min="5388" max="5388" width="9.85546875" customWidth="1"/>
    <col min="5389" max="5389" width="11" customWidth="1"/>
    <col min="5390" max="5390" width="11.42578125" customWidth="1"/>
    <col min="5391" max="5391" width="11.85546875" customWidth="1"/>
    <col min="5392" max="5392" width="12.140625" customWidth="1"/>
    <col min="5393" max="5393" width="13.28515625" customWidth="1"/>
    <col min="5394" max="5400" width="8.85546875" customWidth="1"/>
    <col min="5633" max="5633" width="4" customWidth="1"/>
    <col min="5634" max="5634" width="30.28515625" customWidth="1"/>
    <col min="5635" max="5635" width="14.5703125" customWidth="1"/>
    <col min="5636" max="5636" width="15.7109375" customWidth="1"/>
    <col min="5637" max="5637" width="14.42578125" customWidth="1"/>
    <col min="5638" max="5638" width="17.5703125" customWidth="1"/>
    <col min="5639" max="5639" width="14.85546875" customWidth="1"/>
    <col min="5640" max="5640" width="13" customWidth="1"/>
    <col min="5641" max="5641" width="10.28515625" customWidth="1"/>
    <col min="5642" max="5642" width="12.28515625" customWidth="1"/>
    <col min="5643" max="5643" width="10.7109375" customWidth="1"/>
    <col min="5644" max="5644" width="9.85546875" customWidth="1"/>
    <col min="5645" max="5645" width="11" customWidth="1"/>
    <col min="5646" max="5646" width="11.42578125" customWidth="1"/>
    <col min="5647" max="5647" width="11.85546875" customWidth="1"/>
    <col min="5648" max="5648" width="12.140625" customWidth="1"/>
    <col min="5649" max="5649" width="13.28515625" customWidth="1"/>
    <col min="5650" max="5656" width="8.85546875" customWidth="1"/>
    <col min="5889" max="5889" width="4" customWidth="1"/>
    <col min="5890" max="5890" width="30.28515625" customWidth="1"/>
    <col min="5891" max="5891" width="14.5703125" customWidth="1"/>
    <col min="5892" max="5892" width="15.7109375" customWidth="1"/>
    <col min="5893" max="5893" width="14.42578125" customWidth="1"/>
    <col min="5894" max="5894" width="17.5703125" customWidth="1"/>
    <col min="5895" max="5895" width="14.85546875" customWidth="1"/>
    <col min="5896" max="5896" width="13" customWidth="1"/>
    <col min="5897" max="5897" width="10.28515625" customWidth="1"/>
    <col min="5898" max="5898" width="12.28515625" customWidth="1"/>
    <col min="5899" max="5899" width="10.7109375" customWidth="1"/>
    <col min="5900" max="5900" width="9.85546875" customWidth="1"/>
    <col min="5901" max="5901" width="11" customWidth="1"/>
    <col min="5902" max="5902" width="11.42578125" customWidth="1"/>
    <col min="5903" max="5903" width="11.85546875" customWidth="1"/>
    <col min="5904" max="5904" width="12.140625" customWidth="1"/>
    <col min="5905" max="5905" width="13.28515625" customWidth="1"/>
    <col min="5906" max="5912" width="8.85546875" customWidth="1"/>
    <col min="6145" max="6145" width="4" customWidth="1"/>
    <col min="6146" max="6146" width="30.28515625" customWidth="1"/>
    <col min="6147" max="6147" width="14.5703125" customWidth="1"/>
    <col min="6148" max="6148" width="15.7109375" customWidth="1"/>
    <col min="6149" max="6149" width="14.42578125" customWidth="1"/>
    <col min="6150" max="6150" width="17.5703125" customWidth="1"/>
    <col min="6151" max="6151" width="14.85546875" customWidth="1"/>
    <col min="6152" max="6152" width="13" customWidth="1"/>
    <col min="6153" max="6153" width="10.28515625" customWidth="1"/>
    <col min="6154" max="6154" width="12.28515625" customWidth="1"/>
    <col min="6155" max="6155" width="10.7109375" customWidth="1"/>
    <col min="6156" max="6156" width="9.85546875" customWidth="1"/>
    <col min="6157" max="6157" width="11" customWidth="1"/>
    <col min="6158" max="6158" width="11.42578125" customWidth="1"/>
    <col min="6159" max="6159" width="11.85546875" customWidth="1"/>
    <col min="6160" max="6160" width="12.140625" customWidth="1"/>
    <col min="6161" max="6161" width="13.28515625" customWidth="1"/>
    <col min="6162" max="6168" width="8.85546875" customWidth="1"/>
    <col min="6401" max="6401" width="4" customWidth="1"/>
    <col min="6402" max="6402" width="30.28515625" customWidth="1"/>
    <col min="6403" max="6403" width="14.5703125" customWidth="1"/>
    <col min="6404" max="6404" width="15.7109375" customWidth="1"/>
    <col min="6405" max="6405" width="14.42578125" customWidth="1"/>
    <col min="6406" max="6406" width="17.5703125" customWidth="1"/>
    <col min="6407" max="6407" width="14.85546875" customWidth="1"/>
    <col min="6408" max="6408" width="13" customWidth="1"/>
    <col min="6409" max="6409" width="10.28515625" customWidth="1"/>
    <col min="6410" max="6410" width="12.28515625" customWidth="1"/>
    <col min="6411" max="6411" width="10.7109375" customWidth="1"/>
    <col min="6412" max="6412" width="9.85546875" customWidth="1"/>
    <col min="6413" max="6413" width="11" customWidth="1"/>
    <col min="6414" max="6414" width="11.42578125" customWidth="1"/>
    <col min="6415" max="6415" width="11.85546875" customWidth="1"/>
    <col min="6416" max="6416" width="12.140625" customWidth="1"/>
    <col min="6417" max="6417" width="13.28515625" customWidth="1"/>
    <col min="6418" max="6424" width="8.85546875" customWidth="1"/>
    <col min="6657" max="6657" width="4" customWidth="1"/>
    <col min="6658" max="6658" width="30.28515625" customWidth="1"/>
    <col min="6659" max="6659" width="14.5703125" customWidth="1"/>
    <col min="6660" max="6660" width="15.7109375" customWidth="1"/>
    <col min="6661" max="6661" width="14.42578125" customWidth="1"/>
    <col min="6662" max="6662" width="17.5703125" customWidth="1"/>
    <col min="6663" max="6663" width="14.85546875" customWidth="1"/>
    <col min="6664" max="6664" width="13" customWidth="1"/>
    <col min="6665" max="6665" width="10.28515625" customWidth="1"/>
    <col min="6666" max="6666" width="12.28515625" customWidth="1"/>
    <col min="6667" max="6667" width="10.7109375" customWidth="1"/>
    <col min="6668" max="6668" width="9.85546875" customWidth="1"/>
    <col min="6669" max="6669" width="11" customWidth="1"/>
    <col min="6670" max="6670" width="11.42578125" customWidth="1"/>
    <col min="6671" max="6671" width="11.85546875" customWidth="1"/>
    <col min="6672" max="6672" width="12.140625" customWidth="1"/>
    <col min="6673" max="6673" width="13.28515625" customWidth="1"/>
    <col min="6674" max="6680" width="8.85546875" customWidth="1"/>
    <col min="6913" max="6913" width="4" customWidth="1"/>
    <col min="6914" max="6914" width="30.28515625" customWidth="1"/>
    <col min="6915" max="6915" width="14.5703125" customWidth="1"/>
    <col min="6916" max="6916" width="15.7109375" customWidth="1"/>
    <col min="6917" max="6917" width="14.42578125" customWidth="1"/>
    <col min="6918" max="6918" width="17.5703125" customWidth="1"/>
    <col min="6919" max="6919" width="14.85546875" customWidth="1"/>
    <col min="6920" max="6920" width="13" customWidth="1"/>
    <col min="6921" max="6921" width="10.28515625" customWidth="1"/>
    <col min="6922" max="6922" width="12.28515625" customWidth="1"/>
    <col min="6923" max="6923" width="10.7109375" customWidth="1"/>
    <col min="6924" max="6924" width="9.85546875" customWidth="1"/>
    <col min="6925" max="6925" width="11" customWidth="1"/>
    <col min="6926" max="6926" width="11.42578125" customWidth="1"/>
    <col min="6927" max="6927" width="11.85546875" customWidth="1"/>
    <col min="6928" max="6928" width="12.140625" customWidth="1"/>
    <col min="6929" max="6929" width="13.28515625" customWidth="1"/>
    <col min="6930" max="6936" width="8.85546875" customWidth="1"/>
    <col min="7169" max="7169" width="4" customWidth="1"/>
    <col min="7170" max="7170" width="30.28515625" customWidth="1"/>
    <col min="7171" max="7171" width="14.5703125" customWidth="1"/>
    <col min="7172" max="7172" width="15.7109375" customWidth="1"/>
    <col min="7173" max="7173" width="14.42578125" customWidth="1"/>
    <col min="7174" max="7174" width="17.5703125" customWidth="1"/>
    <col min="7175" max="7175" width="14.85546875" customWidth="1"/>
    <col min="7176" max="7176" width="13" customWidth="1"/>
    <col min="7177" max="7177" width="10.28515625" customWidth="1"/>
    <col min="7178" max="7178" width="12.28515625" customWidth="1"/>
    <col min="7179" max="7179" width="10.7109375" customWidth="1"/>
    <col min="7180" max="7180" width="9.85546875" customWidth="1"/>
    <col min="7181" max="7181" width="11" customWidth="1"/>
    <col min="7182" max="7182" width="11.42578125" customWidth="1"/>
    <col min="7183" max="7183" width="11.85546875" customWidth="1"/>
    <col min="7184" max="7184" width="12.140625" customWidth="1"/>
    <col min="7185" max="7185" width="13.28515625" customWidth="1"/>
    <col min="7186" max="7192" width="8.85546875" customWidth="1"/>
    <col min="7425" max="7425" width="4" customWidth="1"/>
    <col min="7426" max="7426" width="30.28515625" customWidth="1"/>
    <col min="7427" max="7427" width="14.5703125" customWidth="1"/>
    <col min="7428" max="7428" width="15.7109375" customWidth="1"/>
    <col min="7429" max="7429" width="14.42578125" customWidth="1"/>
    <col min="7430" max="7430" width="17.5703125" customWidth="1"/>
    <col min="7431" max="7431" width="14.85546875" customWidth="1"/>
    <col min="7432" max="7432" width="13" customWidth="1"/>
    <col min="7433" max="7433" width="10.28515625" customWidth="1"/>
    <col min="7434" max="7434" width="12.28515625" customWidth="1"/>
    <col min="7435" max="7435" width="10.7109375" customWidth="1"/>
    <col min="7436" max="7436" width="9.85546875" customWidth="1"/>
    <col min="7437" max="7437" width="11" customWidth="1"/>
    <col min="7438" max="7438" width="11.42578125" customWidth="1"/>
    <col min="7439" max="7439" width="11.85546875" customWidth="1"/>
    <col min="7440" max="7440" width="12.140625" customWidth="1"/>
    <col min="7441" max="7441" width="13.28515625" customWidth="1"/>
    <col min="7442" max="7448" width="8.85546875" customWidth="1"/>
    <col min="7681" max="7681" width="4" customWidth="1"/>
    <col min="7682" max="7682" width="30.28515625" customWidth="1"/>
    <col min="7683" max="7683" width="14.5703125" customWidth="1"/>
    <col min="7684" max="7684" width="15.7109375" customWidth="1"/>
    <col min="7685" max="7685" width="14.42578125" customWidth="1"/>
    <col min="7686" max="7686" width="17.5703125" customWidth="1"/>
    <col min="7687" max="7687" width="14.85546875" customWidth="1"/>
    <col min="7688" max="7688" width="13" customWidth="1"/>
    <col min="7689" max="7689" width="10.28515625" customWidth="1"/>
    <col min="7690" max="7690" width="12.28515625" customWidth="1"/>
    <col min="7691" max="7691" width="10.7109375" customWidth="1"/>
    <col min="7692" max="7692" width="9.85546875" customWidth="1"/>
    <col min="7693" max="7693" width="11" customWidth="1"/>
    <col min="7694" max="7694" width="11.42578125" customWidth="1"/>
    <col min="7695" max="7695" width="11.85546875" customWidth="1"/>
    <col min="7696" max="7696" width="12.140625" customWidth="1"/>
    <col min="7697" max="7697" width="13.28515625" customWidth="1"/>
    <col min="7698" max="7704" width="8.85546875" customWidth="1"/>
    <col min="7937" max="7937" width="4" customWidth="1"/>
    <col min="7938" max="7938" width="30.28515625" customWidth="1"/>
    <col min="7939" max="7939" width="14.5703125" customWidth="1"/>
    <col min="7940" max="7940" width="15.7109375" customWidth="1"/>
    <col min="7941" max="7941" width="14.42578125" customWidth="1"/>
    <col min="7942" max="7942" width="17.5703125" customWidth="1"/>
    <col min="7943" max="7943" width="14.85546875" customWidth="1"/>
    <col min="7944" max="7944" width="13" customWidth="1"/>
    <col min="7945" max="7945" width="10.28515625" customWidth="1"/>
    <col min="7946" max="7946" width="12.28515625" customWidth="1"/>
    <col min="7947" max="7947" width="10.7109375" customWidth="1"/>
    <col min="7948" max="7948" width="9.85546875" customWidth="1"/>
    <col min="7949" max="7949" width="11" customWidth="1"/>
    <col min="7950" max="7950" width="11.42578125" customWidth="1"/>
    <col min="7951" max="7951" width="11.85546875" customWidth="1"/>
    <col min="7952" max="7952" width="12.140625" customWidth="1"/>
    <col min="7953" max="7953" width="13.28515625" customWidth="1"/>
    <col min="7954" max="7960" width="8.85546875" customWidth="1"/>
    <col min="8193" max="8193" width="4" customWidth="1"/>
    <col min="8194" max="8194" width="30.28515625" customWidth="1"/>
    <col min="8195" max="8195" width="14.5703125" customWidth="1"/>
    <col min="8196" max="8196" width="15.7109375" customWidth="1"/>
    <col min="8197" max="8197" width="14.42578125" customWidth="1"/>
    <col min="8198" max="8198" width="17.5703125" customWidth="1"/>
    <col min="8199" max="8199" width="14.85546875" customWidth="1"/>
    <col min="8200" max="8200" width="13" customWidth="1"/>
    <col min="8201" max="8201" width="10.28515625" customWidth="1"/>
    <col min="8202" max="8202" width="12.28515625" customWidth="1"/>
    <col min="8203" max="8203" width="10.7109375" customWidth="1"/>
    <col min="8204" max="8204" width="9.85546875" customWidth="1"/>
    <col min="8205" max="8205" width="11" customWidth="1"/>
    <col min="8206" max="8206" width="11.42578125" customWidth="1"/>
    <col min="8207" max="8207" width="11.85546875" customWidth="1"/>
    <col min="8208" max="8208" width="12.140625" customWidth="1"/>
    <col min="8209" max="8209" width="13.28515625" customWidth="1"/>
    <col min="8210" max="8216" width="8.85546875" customWidth="1"/>
    <col min="8449" max="8449" width="4" customWidth="1"/>
    <col min="8450" max="8450" width="30.28515625" customWidth="1"/>
    <col min="8451" max="8451" width="14.5703125" customWidth="1"/>
    <col min="8452" max="8452" width="15.7109375" customWidth="1"/>
    <col min="8453" max="8453" width="14.42578125" customWidth="1"/>
    <col min="8454" max="8454" width="17.5703125" customWidth="1"/>
    <col min="8455" max="8455" width="14.85546875" customWidth="1"/>
    <col min="8456" max="8456" width="13" customWidth="1"/>
    <col min="8457" max="8457" width="10.28515625" customWidth="1"/>
    <col min="8458" max="8458" width="12.28515625" customWidth="1"/>
    <col min="8459" max="8459" width="10.7109375" customWidth="1"/>
    <col min="8460" max="8460" width="9.85546875" customWidth="1"/>
    <col min="8461" max="8461" width="11" customWidth="1"/>
    <col min="8462" max="8462" width="11.42578125" customWidth="1"/>
    <col min="8463" max="8463" width="11.85546875" customWidth="1"/>
    <col min="8464" max="8464" width="12.140625" customWidth="1"/>
    <col min="8465" max="8465" width="13.28515625" customWidth="1"/>
    <col min="8466" max="8472" width="8.85546875" customWidth="1"/>
    <col min="8705" max="8705" width="4" customWidth="1"/>
    <col min="8706" max="8706" width="30.28515625" customWidth="1"/>
    <col min="8707" max="8707" width="14.5703125" customWidth="1"/>
    <col min="8708" max="8708" width="15.7109375" customWidth="1"/>
    <col min="8709" max="8709" width="14.42578125" customWidth="1"/>
    <col min="8710" max="8710" width="17.5703125" customWidth="1"/>
    <col min="8711" max="8711" width="14.85546875" customWidth="1"/>
    <col min="8712" max="8712" width="13" customWidth="1"/>
    <col min="8713" max="8713" width="10.28515625" customWidth="1"/>
    <col min="8714" max="8714" width="12.28515625" customWidth="1"/>
    <col min="8715" max="8715" width="10.7109375" customWidth="1"/>
    <col min="8716" max="8716" width="9.85546875" customWidth="1"/>
    <col min="8717" max="8717" width="11" customWidth="1"/>
    <col min="8718" max="8718" width="11.42578125" customWidth="1"/>
    <col min="8719" max="8719" width="11.85546875" customWidth="1"/>
    <col min="8720" max="8720" width="12.140625" customWidth="1"/>
    <col min="8721" max="8721" width="13.28515625" customWidth="1"/>
    <col min="8722" max="8728" width="8.85546875" customWidth="1"/>
    <col min="8961" max="8961" width="4" customWidth="1"/>
    <col min="8962" max="8962" width="30.28515625" customWidth="1"/>
    <col min="8963" max="8963" width="14.5703125" customWidth="1"/>
    <col min="8964" max="8964" width="15.7109375" customWidth="1"/>
    <col min="8965" max="8965" width="14.42578125" customWidth="1"/>
    <col min="8966" max="8966" width="17.5703125" customWidth="1"/>
    <col min="8967" max="8967" width="14.85546875" customWidth="1"/>
    <col min="8968" max="8968" width="13" customWidth="1"/>
    <col min="8969" max="8969" width="10.28515625" customWidth="1"/>
    <col min="8970" max="8970" width="12.28515625" customWidth="1"/>
    <col min="8971" max="8971" width="10.7109375" customWidth="1"/>
    <col min="8972" max="8972" width="9.85546875" customWidth="1"/>
    <col min="8973" max="8973" width="11" customWidth="1"/>
    <col min="8974" max="8974" width="11.42578125" customWidth="1"/>
    <col min="8975" max="8975" width="11.85546875" customWidth="1"/>
    <col min="8976" max="8976" width="12.140625" customWidth="1"/>
    <col min="8977" max="8977" width="13.28515625" customWidth="1"/>
    <col min="8978" max="8984" width="8.85546875" customWidth="1"/>
    <col min="9217" max="9217" width="4" customWidth="1"/>
    <col min="9218" max="9218" width="30.28515625" customWidth="1"/>
    <col min="9219" max="9219" width="14.5703125" customWidth="1"/>
    <col min="9220" max="9220" width="15.7109375" customWidth="1"/>
    <col min="9221" max="9221" width="14.42578125" customWidth="1"/>
    <col min="9222" max="9222" width="17.5703125" customWidth="1"/>
    <col min="9223" max="9223" width="14.85546875" customWidth="1"/>
    <col min="9224" max="9224" width="13" customWidth="1"/>
    <col min="9225" max="9225" width="10.28515625" customWidth="1"/>
    <col min="9226" max="9226" width="12.28515625" customWidth="1"/>
    <col min="9227" max="9227" width="10.7109375" customWidth="1"/>
    <col min="9228" max="9228" width="9.85546875" customWidth="1"/>
    <col min="9229" max="9229" width="11" customWidth="1"/>
    <col min="9230" max="9230" width="11.42578125" customWidth="1"/>
    <col min="9231" max="9231" width="11.85546875" customWidth="1"/>
    <col min="9232" max="9232" width="12.140625" customWidth="1"/>
    <col min="9233" max="9233" width="13.28515625" customWidth="1"/>
    <col min="9234" max="9240" width="8.85546875" customWidth="1"/>
    <col min="9473" max="9473" width="4" customWidth="1"/>
    <col min="9474" max="9474" width="30.28515625" customWidth="1"/>
    <col min="9475" max="9475" width="14.5703125" customWidth="1"/>
    <col min="9476" max="9476" width="15.7109375" customWidth="1"/>
    <col min="9477" max="9477" width="14.42578125" customWidth="1"/>
    <col min="9478" max="9478" width="17.5703125" customWidth="1"/>
    <col min="9479" max="9479" width="14.85546875" customWidth="1"/>
    <col min="9480" max="9480" width="13" customWidth="1"/>
    <col min="9481" max="9481" width="10.28515625" customWidth="1"/>
    <col min="9482" max="9482" width="12.28515625" customWidth="1"/>
    <col min="9483" max="9483" width="10.7109375" customWidth="1"/>
    <col min="9484" max="9484" width="9.85546875" customWidth="1"/>
    <col min="9485" max="9485" width="11" customWidth="1"/>
    <col min="9486" max="9486" width="11.42578125" customWidth="1"/>
    <col min="9487" max="9487" width="11.85546875" customWidth="1"/>
    <col min="9488" max="9488" width="12.140625" customWidth="1"/>
    <col min="9489" max="9489" width="13.28515625" customWidth="1"/>
    <col min="9490" max="9496" width="8.85546875" customWidth="1"/>
    <col min="9729" max="9729" width="4" customWidth="1"/>
    <col min="9730" max="9730" width="30.28515625" customWidth="1"/>
    <col min="9731" max="9731" width="14.5703125" customWidth="1"/>
    <col min="9732" max="9732" width="15.7109375" customWidth="1"/>
    <col min="9733" max="9733" width="14.42578125" customWidth="1"/>
    <col min="9734" max="9734" width="17.5703125" customWidth="1"/>
    <col min="9735" max="9735" width="14.85546875" customWidth="1"/>
    <col min="9736" max="9736" width="13" customWidth="1"/>
    <col min="9737" max="9737" width="10.28515625" customWidth="1"/>
    <col min="9738" max="9738" width="12.28515625" customWidth="1"/>
    <col min="9739" max="9739" width="10.7109375" customWidth="1"/>
    <col min="9740" max="9740" width="9.85546875" customWidth="1"/>
    <col min="9741" max="9741" width="11" customWidth="1"/>
    <col min="9742" max="9742" width="11.42578125" customWidth="1"/>
    <col min="9743" max="9743" width="11.85546875" customWidth="1"/>
    <col min="9744" max="9744" width="12.140625" customWidth="1"/>
    <col min="9745" max="9745" width="13.28515625" customWidth="1"/>
    <col min="9746" max="9752" width="8.85546875" customWidth="1"/>
    <col min="9985" max="9985" width="4" customWidth="1"/>
    <col min="9986" max="9986" width="30.28515625" customWidth="1"/>
    <col min="9987" max="9987" width="14.5703125" customWidth="1"/>
    <col min="9988" max="9988" width="15.7109375" customWidth="1"/>
    <col min="9989" max="9989" width="14.42578125" customWidth="1"/>
    <col min="9990" max="9990" width="17.5703125" customWidth="1"/>
    <col min="9991" max="9991" width="14.85546875" customWidth="1"/>
    <col min="9992" max="9992" width="13" customWidth="1"/>
    <col min="9993" max="9993" width="10.28515625" customWidth="1"/>
    <col min="9994" max="9994" width="12.28515625" customWidth="1"/>
    <col min="9995" max="9995" width="10.7109375" customWidth="1"/>
    <col min="9996" max="9996" width="9.85546875" customWidth="1"/>
    <col min="9997" max="9997" width="11" customWidth="1"/>
    <col min="9998" max="9998" width="11.42578125" customWidth="1"/>
    <col min="9999" max="9999" width="11.85546875" customWidth="1"/>
    <col min="10000" max="10000" width="12.140625" customWidth="1"/>
    <col min="10001" max="10001" width="13.28515625" customWidth="1"/>
    <col min="10002" max="10008" width="8.85546875" customWidth="1"/>
    <col min="10241" max="10241" width="4" customWidth="1"/>
    <col min="10242" max="10242" width="30.28515625" customWidth="1"/>
    <col min="10243" max="10243" width="14.5703125" customWidth="1"/>
    <col min="10244" max="10244" width="15.7109375" customWidth="1"/>
    <col min="10245" max="10245" width="14.42578125" customWidth="1"/>
    <col min="10246" max="10246" width="17.5703125" customWidth="1"/>
    <col min="10247" max="10247" width="14.85546875" customWidth="1"/>
    <col min="10248" max="10248" width="13" customWidth="1"/>
    <col min="10249" max="10249" width="10.28515625" customWidth="1"/>
    <col min="10250" max="10250" width="12.28515625" customWidth="1"/>
    <col min="10251" max="10251" width="10.7109375" customWidth="1"/>
    <col min="10252" max="10252" width="9.85546875" customWidth="1"/>
    <col min="10253" max="10253" width="11" customWidth="1"/>
    <col min="10254" max="10254" width="11.42578125" customWidth="1"/>
    <col min="10255" max="10255" width="11.85546875" customWidth="1"/>
    <col min="10256" max="10256" width="12.140625" customWidth="1"/>
    <col min="10257" max="10257" width="13.28515625" customWidth="1"/>
    <col min="10258" max="10264" width="8.85546875" customWidth="1"/>
    <col min="10497" max="10497" width="4" customWidth="1"/>
    <col min="10498" max="10498" width="30.28515625" customWidth="1"/>
    <col min="10499" max="10499" width="14.5703125" customWidth="1"/>
    <col min="10500" max="10500" width="15.7109375" customWidth="1"/>
    <col min="10501" max="10501" width="14.42578125" customWidth="1"/>
    <col min="10502" max="10502" width="17.5703125" customWidth="1"/>
    <col min="10503" max="10503" width="14.85546875" customWidth="1"/>
    <col min="10504" max="10504" width="13" customWidth="1"/>
    <col min="10505" max="10505" width="10.28515625" customWidth="1"/>
    <col min="10506" max="10506" width="12.28515625" customWidth="1"/>
    <col min="10507" max="10507" width="10.7109375" customWidth="1"/>
    <col min="10508" max="10508" width="9.85546875" customWidth="1"/>
    <col min="10509" max="10509" width="11" customWidth="1"/>
    <col min="10510" max="10510" width="11.42578125" customWidth="1"/>
    <col min="10511" max="10511" width="11.85546875" customWidth="1"/>
    <col min="10512" max="10512" width="12.140625" customWidth="1"/>
    <col min="10513" max="10513" width="13.28515625" customWidth="1"/>
    <col min="10514" max="10520" width="8.85546875" customWidth="1"/>
    <col min="10753" max="10753" width="4" customWidth="1"/>
    <col min="10754" max="10754" width="30.28515625" customWidth="1"/>
    <col min="10755" max="10755" width="14.5703125" customWidth="1"/>
    <col min="10756" max="10756" width="15.7109375" customWidth="1"/>
    <col min="10757" max="10757" width="14.42578125" customWidth="1"/>
    <col min="10758" max="10758" width="17.5703125" customWidth="1"/>
    <col min="10759" max="10759" width="14.85546875" customWidth="1"/>
    <col min="10760" max="10760" width="13" customWidth="1"/>
    <col min="10761" max="10761" width="10.28515625" customWidth="1"/>
    <col min="10762" max="10762" width="12.28515625" customWidth="1"/>
    <col min="10763" max="10763" width="10.7109375" customWidth="1"/>
    <col min="10764" max="10764" width="9.85546875" customWidth="1"/>
    <col min="10765" max="10765" width="11" customWidth="1"/>
    <col min="10766" max="10766" width="11.42578125" customWidth="1"/>
    <col min="10767" max="10767" width="11.85546875" customWidth="1"/>
    <col min="10768" max="10768" width="12.140625" customWidth="1"/>
    <col min="10769" max="10769" width="13.28515625" customWidth="1"/>
    <col min="10770" max="10776" width="8.85546875" customWidth="1"/>
    <col min="11009" max="11009" width="4" customWidth="1"/>
    <col min="11010" max="11010" width="30.28515625" customWidth="1"/>
    <col min="11011" max="11011" width="14.5703125" customWidth="1"/>
    <col min="11012" max="11012" width="15.7109375" customWidth="1"/>
    <col min="11013" max="11013" width="14.42578125" customWidth="1"/>
    <col min="11014" max="11014" width="17.5703125" customWidth="1"/>
    <col min="11015" max="11015" width="14.85546875" customWidth="1"/>
    <col min="11016" max="11016" width="13" customWidth="1"/>
    <col min="11017" max="11017" width="10.28515625" customWidth="1"/>
    <col min="11018" max="11018" width="12.28515625" customWidth="1"/>
    <col min="11019" max="11019" width="10.7109375" customWidth="1"/>
    <col min="11020" max="11020" width="9.85546875" customWidth="1"/>
    <col min="11021" max="11021" width="11" customWidth="1"/>
    <col min="11022" max="11022" width="11.42578125" customWidth="1"/>
    <col min="11023" max="11023" width="11.85546875" customWidth="1"/>
    <col min="11024" max="11024" width="12.140625" customWidth="1"/>
    <col min="11025" max="11025" width="13.28515625" customWidth="1"/>
    <col min="11026" max="11032" width="8.85546875" customWidth="1"/>
    <col min="11265" max="11265" width="4" customWidth="1"/>
    <col min="11266" max="11266" width="30.28515625" customWidth="1"/>
    <col min="11267" max="11267" width="14.5703125" customWidth="1"/>
    <col min="11268" max="11268" width="15.7109375" customWidth="1"/>
    <col min="11269" max="11269" width="14.42578125" customWidth="1"/>
    <col min="11270" max="11270" width="17.5703125" customWidth="1"/>
    <col min="11271" max="11271" width="14.85546875" customWidth="1"/>
    <col min="11272" max="11272" width="13" customWidth="1"/>
    <col min="11273" max="11273" width="10.28515625" customWidth="1"/>
    <col min="11274" max="11274" width="12.28515625" customWidth="1"/>
    <col min="11275" max="11275" width="10.7109375" customWidth="1"/>
    <col min="11276" max="11276" width="9.85546875" customWidth="1"/>
    <col min="11277" max="11277" width="11" customWidth="1"/>
    <col min="11278" max="11278" width="11.42578125" customWidth="1"/>
    <col min="11279" max="11279" width="11.85546875" customWidth="1"/>
    <col min="11280" max="11280" width="12.140625" customWidth="1"/>
    <col min="11281" max="11281" width="13.28515625" customWidth="1"/>
    <col min="11282" max="11288" width="8.85546875" customWidth="1"/>
    <col min="11521" max="11521" width="4" customWidth="1"/>
    <col min="11522" max="11522" width="30.28515625" customWidth="1"/>
    <col min="11523" max="11523" width="14.5703125" customWidth="1"/>
    <col min="11524" max="11524" width="15.7109375" customWidth="1"/>
    <col min="11525" max="11525" width="14.42578125" customWidth="1"/>
    <col min="11526" max="11526" width="17.5703125" customWidth="1"/>
    <col min="11527" max="11527" width="14.85546875" customWidth="1"/>
    <col min="11528" max="11528" width="13" customWidth="1"/>
    <col min="11529" max="11529" width="10.28515625" customWidth="1"/>
    <col min="11530" max="11530" width="12.28515625" customWidth="1"/>
    <col min="11531" max="11531" width="10.7109375" customWidth="1"/>
    <col min="11532" max="11532" width="9.85546875" customWidth="1"/>
    <col min="11533" max="11533" width="11" customWidth="1"/>
    <col min="11534" max="11534" width="11.42578125" customWidth="1"/>
    <col min="11535" max="11535" width="11.85546875" customWidth="1"/>
    <col min="11536" max="11536" width="12.140625" customWidth="1"/>
    <col min="11537" max="11537" width="13.28515625" customWidth="1"/>
    <col min="11538" max="11544" width="8.85546875" customWidth="1"/>
    <col min="11777" max="11777" width="4" customWidth="1"/>
    <col min="11778" max="11778" width="30.28515625" customWidth="1"/>
    <col min="11779" max="11779" width="14.5703125" customWidth="1"/>
    <col min="11780" max="11780" width="15.7109375" customWidth="1"/>
    <col min="11781" max="11781" width="14.42578125" customWidth="1"/>
    <col min="11782" max="11782" width="17.5703125" customWidth="1"/>
    <col min="11783" max="11783" width="14.85546875" customWidth="1"/>
    <col min="11784" max="11784" width="13" customWidth="1"/>
    <col min="11785" max="11785" width="10.28515625" customWidth="1"/>
    <col min="11786" max="11786" width="12.28515625" customWidth="1"/>
    <col min="11787" max="11787" width="10.7109375" customWidth="1"/>
    <col min="11788" max="11788" width="9.85546875" customWidth="1"/>
    <col min="11789" max="11789" width="11" customWidth="1"/>
    <col min="11790" max="11790" width="11.42578125" customWidth="1"/>
    <col min="11791" max="11791" width="11.85546875" customWidth="1"/>
    <col min="11792" max="11792" width="12.140625" customWidth="1"/>
    <col min="11793" max="11793" width="13.28515625" customWidth="1"/>
    <col min="11794" max="11800" width="8.85546875" customWidth="1"/>
    <col min="12033" max="12033" width="4" customWidth="1"/>
    <col min="12034" max="12034" width="30.28515625" customWidth="1"/>
    <col min="12035" max="12035" width="14.5703125" customWidth="1"/>
    <col min="12036" max="12036" width="15.7109375" customWidth="1"/>
    <col min="12037" max="12037" width="14.42578125" customWidth="1"/>
    <col min="12038" max="12038" width="17.5703125" customWidth="1"/>
    <col min="12039" max="12039" width="14.85546875" customWidth="1"/>
    <col min="12040" max="12040" width="13" customWidth="1"/>
    <col min="12041" max="12041" width="10.28515625" customWidth="1"/>
    <col min="12042" max="12042" width="12.28515625" customWidth="1"/>
    <col min="12043" max="12043" width="10.7109375" customWidth="1"/>
    <col min="12044" max="12044" width="9.85546875" customWidth="1"/>
    <col min="12045" max="12045" width="11" customWidth="1"/>
    <col min="12046" max="12046" width="11.42578125" customWidth="1"/>
    <col min="12047" max="12047" width="11.85546875" customWidth="1"/>
    <col min="12048" max="12048" width="12.140625" customWidth="1"/>
    <col min="12049" max="12049" width="13.28515625" customWidth="1"/>
    <col min="12050" max="12056" width="8.85546875" customWidth="1"/>
    <col min="12289" max="12289" width="4" customWidth="1"/>
    <col min="12290" max="12290" width="30.28515625" customWidth="1"/>
    <col min="12291" max="12291" width="14.5703125" customWidth="1"/>
    <col min="12292" max="12292" width="15.7109375" customWidth="1"/>
    <col min="12293" max="12293" width="14.42578125" customWidth="1"/>
    <col min="12294" max="12294" width="17.5703125" customWidth="1"/>
    <col min="12295" max="12295" width="14.85546875" customWidth="1"/>
    <col min="12296" max="12296" width="13" customWidth="1"/>
    <col min="12297" max="12297" width="10.28515625" customWidth="1"/>
    <col min="12298" max="12298" width="12.28515625" customWidth="1"/>
    <col min="12299" max="12299" width="10.7109375" customWidth="1"/>
    <col min="12300" max="12300" width="9.85546875" customWidth="1"/>
    <col min="12301" max="12301" width="11" customWidth="1"/>
    <col min="12302" max="12302" width="11.42578125" customWidth="1"/>
    <col min="12303" max="12303" width="11.85546875" customWidth="1"/>
    <col min="12304" max="12304" width="12.140625" customWidth="1"/>
    <col min="12305" max="12305" width="13.28515625" customWidth="1"/>
    <col min="12306" max="12312" width="8.85546875" customWidth="1"/>
    <col min="12545" max="12545" width="4" customWidth="1"/>
    <col min="12546" max="12546" width="30.28515625" customWidth="1"/>
    <col min="12547" max="12547" width="14.5703125" customWidth="1"/>
    <col min="12548" max="12548" width="15.7109375" customWidth="1"/>
    <col min="12549" max="12549" width="14.42578125" customWidth="1"/>
    <col min="12550" max="12550" width="17.5703125" customWidth="1"/>
    <col min="12551" max="12551" width="14.85546875" customWidth="1"/>
    <col min="12552" max="12552" width="13" customWidth="1"/>
    <col min="12553" max="12553" width="10.28515625" customWidth="1"/>
    <col min="12554" max="12554" width="12.28515625" customWidth="1"/>
    <col min="12555" max="12555" width="10.7109375" customWidth="1"/>
    <col min="12556" max="12556" width="9.85546875" customWidth="1"/>
    <col min="12557" max="12557" width="11" customWidth="1"/>
    <col min="12558" max="12558" width="11.42578125" customWidth="1"/>
    <col min="12559" max="12559" width="11.85546875" customWidth="1"/>
    <col min="12560" max="12560" width="12.140625" customWidth="1"/>
    <col min="12561" max="12561" width="13.28515625" customWidth="1"/>
    <col min="12562" max="12568" width="8.85546875" customWidth="1"/>
    <col min="12801" max="12801" width="4" customWidth="1"/>
    <col min="12802" max="12802" width="30.28515625" customWidth="1"/>
    <col min="12803" max="12803" width="14.5703125" customWidth="1"/>
    <col min="12804" max="12804" width="15.7109375" customWidth="1"/>
    <col min="12805" max="12805" width="14.42578125" customWidth="1"/>
    <col min="12806" max="12806" width="17.5703125" customWidth="1"/>
    <col min="12807" max="12807" width="14.85546875" customWidth="1"/>
    <col min="12808" max="12808" width="13" customWidth="1"/>
    <col min="12809" max="12809" width="10.28515625" customWidth="1"/>
    <col min="12810" max="12810" width="12.28515625" customWidth="1"/>
    <col min="12811" max="12811" width="10.7109375" customWidth="1"/>
    <col min="12812" max="12812" width="9.85546875" customWidth="1"/>
    <col min="12813" max="12813" width="11" customWidth="1"/>
    <col min="12814" max="12814" width="11.42578125" customWidth="1"/>
    <col min="12815" max="12815" width="11.85546875" customWidth="1"/>
    <col min="12816" max="12816" width="12.140625" customWidth="1"/>
    <col min="12817" max="12817" width="13.28515625" customWidth="1"/>
    <col min="12818" max="12824" width="8.85546875" customWidth="1"/>
    <col min="13057" max="13057" width="4" customWidth="1"/>
    <col min="13058" max="13058" width="30.28515625" customWidth="1"/>
    <col min="13059" max="13059" width="14.5703125" customWidth="1"/>
    <col min="13060" max="13060" width="15.7109375" customWidth="1"/>
    <col min="13061" max="13061" width="14.42578125" customWidth="1"/>
    <col min="13062" max="13062" width="17.5703125" customWidth="1"/>
    <col min="13063" max="13063" width="14.85546875" customWidth="1"/>
    <col min="13064" max="13064" width="13" customWidth="1"/>
    <col min="13065" max="13065" width="10.28515625" customWidth="1"/>
    <col min="13066" max="13066" width="12.28515625" customWidth="1"/>
    <col min="13067" max="13067" width="10.7109375" customWidth="1"/>
    <col min="13068" max="13068" width="9.85546875" customWidth="1"/>
    <col min="13069" max="13069" width="11" customWidth="1"/>
    <col min="13070" max="13070" width="11.42578125" customWidth="1"/>
    <col min="13071" max="13071" width="11.85546875" customWidth="1"/>
    <col min="13072" max="13072" width="12.140625" customWidth="1"/>
    <col min="13073" max="13073" width="13.28515625" customWidth="1"/>
    <col min="13074" max="13080" width="8.85546875" customWidth="1"/>
    <col min="13313" max="13313" width="4" customWidth="1"/>
    <col min="13314" max="13314" width="30.28515625" customWidth="1"/>
    <col min="13315" max="13315" width="14.5703125" customWidth="1"/>
    <col min="13316" max="13316" width="15.7109375" customWidth="1"/>
    <col min="13317" max="13317" width="14.42578125" customWidth="1"/>
    <col min="13318" max="13318" width="17.5703125" customWidth="1"/>
    <col min="13319" max="13319" width="14.85546875" customWidth="1"/>
    <col min="13320" max="13320" width="13" customWidth="1"/>
    <col min="13321" max="13321" width="10.28515625" customWidth="1"/>
    <col min="13322" max="13322" width="12.28515625" customWidth="1"/>
    <col min="13323" max="13323" width="10.7109375" customWidth="1"/>
    <col min="13324" max="13324" width="9.85546875" customWidth="1"/>
    <col min="13325" max="13325" width="11" customWidth="1"/>
    <col min="13326" max="13326" width="11.42578125" customWidth="1"/>
    <col min="13327" max="13327" width="11.85546875" customWidth="1"/>
    <col min="13328" max="13328" width="12.140625" customWidth="1"/>
    <col min="13329" max="13329" width="13.28515625" customWidth="1"/>
    <col min="13330" max="13336" width="8.85546875" customWidth="1"/>
    <col min="13569" max="13569" width="4" customWidth="1"/>
    <col min="13570" max="13570" width="30.28515625" customWidth="1"/>
    <col min="13571" max="13571" width="14.5703125" customWidth="1"/>
    <col min="13572" max="13572" width="15.7109375" customWidth="1"/>
    <col min="13573" max="13573" width="14.42578125" customWidth="1"/>
    <col min="13574" max="13574" width="17.5703125" customWidth="1"/>
    <col min="13575" max="13575" width="14.85546875" customWidth="1"/>
    <col min="13576" max="13576" width="13" customWidth="1"/>
    <col min="13577" max="13577" width="10.28515625" customWidth="1"/>
    <col min="13578" max="13578" width="12.28515625" customWidth="1"/>
    <col min="13579" max="13579" width="10.7109375" customWidth="1"/>
    <col min="13580" max="13580" width="9.85546875" customWidth="1"/>
    <col min="13581" max="13581" width="11" customWidth="1"/>
    <col min="13582" max="13582" width="11.42578125" customWidth="1"/>
    <col min="13583" max="13583" width="11.85546875" customWidth="1"/>
    <col min="13584" max="13584" width="12.140625" customWidth="1"/>
    <col min="13585" max="13585" width="13.28515625" customWidth="1"/>
    <col min="13586" max="13592" width="8.85546875" customWidth="1"/>
    <col min="13825" max="13825" width="4" customWidth="1"/>
    <col min="13826" max="13826" width="30.28515625" customWidth="1"/>
    <col min="13827" max="13827" width="14.5703125" customWidth="1"/>
    <col min="13828" max="13828" width="15.7109375" customWidth="1"/>
    <col min="13829" max="13829" width="14.42578125" customWidth="1"/>
    <col min="13830" max="13830" width="17.5703125" customWidth="1"/>
    <col min="13831" max="13831" width="14.85546875" customWidth="1"/>
    <col min="13832" max="13832" width="13" customWidth="1"/>
    <col min="13833" max="13833" width="10.28515625" customWidth="1"/>
    <col min="13834" max="13834" width="12.28515625" customWidth="1"/>
    <col min="13835" max="13835" width="10.7109375" customWidth="1"/>
    <col min="13836" max="13836" width="9.85546875" customWidth="1"/>
    <col min="13837" max="13837" width="11" customWidth="1"/>
    <col min="13838" max="13838" width="11.42578125" customWidth="1"/>
    <col min="13839" max="13839" width="11.85546875" customWidth="1"/>
    <col min="13840" max="13840" width="12.140625" customWidth="1"/>
    <col min="13841" max="13841" width="13.28515625" customWidth="1"/>
    <col min="13842" max="13848" width="8.85546875" customWidth="1"/>
    <col min="14081" max="14081" width="4" customWidth="1"/>
    <col min="14082" max="14082" width="30.28515625" customWidth="1"/>
    <col min="14083" max="14083" width="14.5703125" customWidth="1"/>
    <col min="14084" max="14084" width="15.7109375" customWidth="1"/>
    <col min="14085" max="14085" width="14.42578125" customWidth="1"/>
    <col min="14086" max="14086" width="17.5703125" customWidth="1"/>
    <col min="14087" max="14087" width="14.85546875" customWidth="1"/>
    <col min="14088" max="14088" width="13" customWidth="1"/>
    <col min="14089" max="14089" width="10.28515625" customWidth="1"/>
    <col min="14090" max="14090" width="12.28515625" customWidth="1"/>
    <col min="14091" max="14091" width="10.7109375" customWidth="1"/>
    <col min="14092" max="14092" width="9.85546875" customWidth="1"/>
    <col min="14093" max="14093" width="11" customWidth="1"/>
    <col min="14094" max="14094" width="11.42578125" customWidth="1"/>
    <col min="14095" max="14095" width="11.85546875" customWidth="1"/>
    <col min="14096" max="14096" width="12.140625" customWidth="1"/>
    <col min="14097" max="14097" width="13.28515625" customWidth="1"/>
    <col min="14098" max="14104" width="8.85546875" customWidth="1"/>
    <col min="14337" max="14337" width="4" customWidth="1"/>
    <col min="14338" max="14338" width="30.28515625" customWidth="1"/>
    <col min="14339" max="14339" width="14.5703125" customWidth="1"/>
    <col min="14340" max="14340" width="15.7109375" customWidth="1"/>
    <col min="14341" max="14341" width="14.42578125" customWidth="1"/>
    <col min="14342" max="14342" width="17.5703125" customWidth="1"/>
    <col min="14343" max="14343" width="14.85546875" customWidth="1"/>
    <col min="14344" max="14344" width="13" customWidth="1"/>
    <col min="14345" max="14345" width="10.28515625" customWidth="1"/>
    <col min="14346" max="14346" width="12.28515625" customWidth="1"/>
    <col min="14347" max="14347" width="10.7109375" customWidth="1"/>
    <col min="14348" max="14348" width="9.85546875" customWidth="1"/>
    <col min="14349" max="14349" width="11" customWidth="1"/>
    <col min="14350" max="14350" width="11.42578125" customWidth="1"/>
    <col min="14351" max="14351" width="11.85546875" customWidth="1"/>
    <col min="14352" max="14352" width="12.140625" customWidth="1"/>
    <col min="14353" max="14353" width="13.28515625" customWidth="1"/>
    <col min="14354" max="14360" width="8.85546875" customWidth="1"/>
    <col min="14593" max="14593" width="4" customWidth="1"/>
    <col min="14594" max="14594" width="30.28515625" customWidth="1"/>
    <col min="14595" max="14595" width="14.5703125" customWidth="1"/>
    <col min="14596" max="14596" width="15.7109375" customWidth="1"/>
    <col min="14597" max="14597" width="14.42578125" customWidth="1"/>
    <col min="14598" max="14598" width="17.5703125" customWidth="1"/>
    <col min="14599" max="14599" width="14.85546875" customWidth="1"/>
    <col min="14600" max="14600" width="13" customWidth="1"/>
    <col min="14601" max="14601" width="10.28515625" customWidth="1"/>
    <col min="14602" max="14602" width="12.28515625" customWidth="1"/>
    <col min="14603" max="14603" width="10.7109375" customWidth="1"/>
    <col min="14604" max="14604" width="9.85546875" customWidth="1"/>
    <col min="14605" max="14605" width="11" customWidth="1"/>
    <col min="14606" max="14606" width="11.42578125" customWidth="1"/>
    <col min="14607" max="14607" width="11.85546875" customWidth="1"/>
    <col min="14608" max="14608" width="12.140625" customWidth="1"/>
    <col min="14609" max="14609" width="13.28515625" customWidth="1"/>
    <col min="14610" max="14616" width="8.85546875" customWidth="1"/>
    <col min="14849" max="14849" width="4" customWidth="1"/>
    <col min="14850" max="14850" width="30.28515625" customWidth="1"/>
    <col min="14851" max="14851" width="14.5703125" customWidth="1"/>
    <col min="14852" max="14852" width="15.7109375" customWidth="1"/>
    <col min="14853" max="14853" width="14.42578125" customWidth="1"/>
    <col min="14854" max="14854" width="17.5703125" customWidth="1"/>
    <col min="14855" max="14855" width="14.85546875" customWidth="1"/>
    <col min="14856" max="14856" width="13" customWidth="1"/>
    <col min="14857" max="14857" width="10.28515625" customWidth="1"/>
    <col min="14858" max="14858" width="12.28515625" customWidth="1"/>
    <col min="14859" max="14859" width="10.7109375" customWidth="1"/>
    <col min="14860" max="14860" width="9.85546875" customWidth="1"/>
    <col min="14861" max="14861" width="11" customWidth="1"/>
    <col min="14862" max="14862" width="11.42578125" customWidth="1"/>
    <col min="14863" max="14863" width="11.85546875" customWidth="1"/>
    <col min="14864" max="14864" width="12.140625" customWidth="1"/>
    <col min="14865" max="14865" width="13.28515625" customWidth="1"/>
    <col min="14866" max="14872" width="8.85546875" customWidth="1"/>
    <col min="15105" max="15105" width="4" customWidth="1"/>
    <col min="15106" max="15106" width="30.28515625" customWidth="1"/>
    <col min="15107" max="15107" width="14.5703125" customWidth="1"/>
    <col min="15108" max="15108" width="15.7109375" customWidth="1"/>
    <col min="15109" max="15109" width="14.42578125" customWidth="1"/>
    <col min="15110" max="15110" width="17.5703125" customWidth="1"/>
    <col min="15111" max="15111" width="14.85546875" customWidth="1"/>
    <col min="15112" max="15112" width="13" customWidth="1"/>
    <col min="15113" max="15113" width="10.28515625" customWidth="1"/>
    <col min="15114" max="15114" width="12.28515625" customWidth="1"/>
    <col min="15115" max="15115" width="10.7109375" customWidth="1"/>
    <col min="15116" max="15116" width="9.85546875" customWidth="1"/>
    <col min="15117" max="15117" width="11" customWidth="1"/>
    <col min="15118" max="15118" width="11.42578125" customWidth="1"/>
    <col min="15119" max="15119" width="11.85546875" customWidth="1"/>
    <col min="15120" max="15120" width="12.140625" customWidth="1"/>
    <col min="15121" max="15121" width="13.28515625" customWidth="1"/>
    <col min="15122" max="15128" width="8.85546875" customWidth="1"/>
    <col min="15361" max="15361" width="4" customWidth="1"/>
    <col min="15362" max="15362" width="30.28515625" customWidth="1"/>
    <col min="15363" max="15363" width="14.5703125" customWidth="1"/>
    <col min="15364" max="15364" width="15.7109375" customWidth="1"/>
    <col min="15365" max="15365" width="14.42578125" customWidth="1"/>
    <col min="15366" max="15366" width="17.5703125" customWidth="1"/>
    <col min="15367" max="15367" width="14.85546875" customWidth="1"/>
    <col min="15368" max="15368" width="13" customWidth="1"/>
    <col min="15369" max="15369" width="10.28515625" customWidth="1"/>
    <col min="15370" max="15370" width="12.28515625" customWidth="1"/>
    <col min="15371" max="15371" width="10.7109375" customWidth="1"/>
    <col min="15372" max="15372" width="9.85546875" customWidth="1"/>
    <col min="15373" max="15373" width="11" customWidth="1"/>
    <col min="15374" max="15374" width="11.42578125" customWidth="1"/>
    <col min="15375" max="15375" width="11.85546875" customWidth="1"/>
    <col min="15376" max="15376" width="12.140625" customWidth="1"/>
    <col min="15377" max="15377" width="13.28515625" customWidth="1"/>
    <col min="15378" max="15384" width="8.85546875" customWidth="1"/>
    <col min="15617" max="15617" width="4" customWidth="1"/>
    <col min="15618" max="15618" width="30.28515625" customWidth="1"/>
    <col min="15619" max="15619" width="14.5703125" customWidth="1"/>
    <col min="15620" max="15620" width="15.7109375" customWidth="1"/>
    <col min="15621" max="15621" width="14.42578125" customWidth="1"/>
    <col min="15622" max="15622" width="17.5703125" customWidth="1"/>
    <col min="15623" max="15623" width="14.85546875" customWidth="1"/>
    <col min="15624" max="15624" width="13" customWidth="1"/>
    <col min="15625" max="15625" width="10.28515625" customWidth="1"/>
    <col min="15626" max="15626" width="12.28515625" customWidth="1"/>
    <col min="15627" max="15627" width="10.7109375" customWidth="1"/>
    <col min="15628" max="15628" width="9.85546875" customWidth="1"/>
    <col min="15629" max="15629" width="11" customWidth="1"/>
    <col min="15630" max="15630" width="11.42578125" customWidth="1"/>
    <col min="15631" max="15631" width="11.85546875" customWidth="1"/>
    <col min="15632" max="15632" width="12.140625" customWidth="1"/>
    <col min="15633" max="15633" width="13.28515625" customWidth="1"/>
    <col min="15634" max="15640" width="8.85546875" customWidth="1"/>
    <col min="15873" max="15873" width="4" customWidth="1"/>
    <col min="15874" max="15874" width="30.28515625" customWidth="1"/>
    <col min="15875" max="15875" width="14.5703125" customWidth="1"/>
    <col min="15876" max="15876" width="15.7109375" customWidth="1"/>
    <col min="15877" max="15877" width="14.42578125" customWidth="1"/>
    <col min="15878" max="15878" width="17.5703125" customWidth="1"/>
    <col min="15879" max="15879" width="14.85546875" customWidth="1"/>
    <col min="15880" max="15880" width="13" customWidth="1"/>
    <col min="15881" max="15881" width="10.28515625" customWidth="1"/>
    <col min="15882" max="15882" width="12.28515625" customWidth="1"/>
    <col min="15883" max="15883" width="10.7109375" customWidth="1"/>
    <col min="15884" max="15884" width="9.85546875" customWidth="1"/>
    <col min="15885" max="15885" width="11" customWidth="1"/>
    <col min="15886" max="15886" width="11.42578125" customWidth="1"/>
    <col min="15887" max="15887" width="11.85546875" customWidth="1"/>
    <col min="15888" max="15888" width="12.140625" customWidth="1"/>
    <col min="15889" max="15889" width="13.28515625" customWidth="1"/>
    <col min="15890" max="15896" width="8.85546875" customWidth="1"/>
    <col min="16129" max="16129" width="4" customWidth="1"/>
    <col min="16130" max="16130" width="30.28515625" customWidth="1"/>
    <col min="16131" max="16131" width="14.5703125" customWidth="1"/>
    <col min="16132" max="16132" width="15.7109375" customWidth="1"/>
    <col min="16133" max="16133" width="14.42578125" customWidth="1"/>
    <col min="16134" max="16134" width="17.5703125" customWidth="1"/>
    <col min="16135" max="16135" width="14.85546875" customWidth="1"/>
    <col min="16136" max="16136" width="13" customWidth="1"/>
    <col min="16137" max="16137" width="10.28515625" customWidth="1"/>
    <col min="16138" max="16138" width="12.28515625" customWidth="1"/>
    <col min="16139" max="16139" width="10.7109375" customWidth="1"/>
    <col min="16140" max="16140" width="9.85546875" customWidth="1"/>
    <col min="16141" max="16141" width="11" customWidth="1"/>
    <col min="16142" max="16142" width="11.42578125" customWidth="1"/>
    <col min="16143" max="16143" width="11.85546875" customWidth="1"/>
    <col min="16144" max="16144" width="12.140625" customWidth="1"/>
    <col min="16145" max="16145" width="13.28515625" customWidth="1"/>
    <col min="16146" max="16152" width="8.85546875" customWidth="1"/>
  </cols>
  <sheetData>
    <row r="1" spans="1:24" ht="15.75" x14ac:dyDescent="0.25"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416" t="s">
        <v>61</v>
      </c>
      <c r="P1" s="417"/>
    </row>
    <row r="2" spans="1:24" ht="15.75" x14ac:dyDescent="0.25">
      <c r="B2" s="418" t="s">
        <v>212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25"/>
    </row>
    <row r="3" spans="1:24" ht="15.75" thickBot="1" x14ac:dyDescent="0.3">
      <c r="B3" s="25"/>
      <c r="C3" s="25"/>
      <c r="D3" s="419"/>
      <c r="E3" s="419"/>
      <c r="F3" s="419"/>
      <c r="G3" s="419"/>
      <c r="H3" s="25"/>
      <c r="I3" s="25"/>
      <c r="J3" s="25"/>
      <c r="K3" s="25"/>
      <c r="L3" s="25"/>
      <c r="M3" s="25"/>
      <c r="N3" s="25"/>
      <c r="O3" s="25"/>
      <c r="P3" s="25"/>
    </row>
    <row r="4" spans="1:24" s="30" customFormat="1" x14ac:dyDescent="0.25">
      <c r="A4" s="409" t="s">
        <v>39</v>
      </c>
      <c r="B4" s="424" t="s">
        <v>151</v>
      </c>
      <c r="C4" s="426" t="s">
        <v>63</v>
      </c>
      <c r="D4" s="428" t="s">
        <v>64</v>
      </c>
      <c r="E4" s="428" t="s">
        <v>65</v>
      </c>
      <c r="F4" s="420" t="s">
        <v>66</v>
      </c>
      <c r="G4" s="422" t="s">
        <v>67</v>
      </c>
      <c r="H4" s="407" t="s">
        <v>68</v>
      </c>
      <c r="I4" s="409" t="s">
        <v>69</v>
      </c>
      <c r="J4" s="410"/>
      <c r="K4" s="411"/>
      <c r="L4" s="412" t="s">
        <v>70</v>
      </c>
      <c r="M4" s="410"/>
      <c r="N4" s="413"/>
      <c r="O4" s="409" t="s">
        <v>71</v>
      </c>
      <c r="P4" s="411" t="s">
        <v>72</v>
      </c>
      <c r="Q4" s="28"/>
      <c r="R4" s="28"/>
      <c r="S4" s="28"/>
      <c r="T4" s="29"/>
      <c r="U4" s="29"/>
      <c r="V4" s="29"/>
      <c r="W4" s="29"/>
      <c r="X4" s="29"/>
    </row>
    <row r="5" spans="1:24" s="30" customFormat="1" ht="89.25" customHeight="1" thickBot="1" x14ac:dyDescent="0.3">
      <c r="A5" s="414"/>
      <c r="B5" s="425"/>
      <c r="C5" s="427"/>
      <c r="D5" s="429"/>
      <c r="E5" s="429"/>
      <c r="F5" s="421"/>
      <c r="G5" s="423"/>
      <c r="H5" s="408"/>
      <c r="I5" s="230" t="s">
        <v>73</v>
      </c>
      <c r="J5" s="175" t="s">
        <v>74</v>
      </c>
      <c r="K5" s="172" t="s">
        <v>75</v>
      </c>
      <c r="L5" s="231" t="s">
        <v>76</v>
      </c>
      <c r="M5" s="175" t="s">
        <v>77</v>
      </c>
      <c r="N5" s="232" t="s">
        <v>78</v>
      </c>
      <c r="O5" s="414"/>
      <c r="P5" s="415"/>
      <c r="Q5" s="28"/>
      <c r="R5" s="28"/>
      <c r="S5" s="28"/>
      <c r="T5" s="29"/>
      <c r="U5" s="29"/>
      <c r="V5" s="29"/>
      <c r="W5" s="29"/>
      <c r="X5" s="29"/>
    </row>
    <row r="6" spans="1:24" s="36" customFormat="1" ht="15.75" thickBot="1" x14ac:dyDescent="0.3">
      <c r="A6" s="233">
        <v>1</v>
      </c>
      <c r="B6" s="234">
        <v>2</v>
      </c>
      <c r="C6" s="32">
        <v>3</v>
      </c>
      <c r="D6" s="33">
        <v>4</v>
      </c>
      <c r="E6" s="33">
        <v>5</v>
      </c>
      <c r="F6" s="34">
        <v>6</v>
      </c>
      <c r="G6" s="235">
        <v>7</v>
      </c>
      <c r="H6" s="234">
        <v>8</v>
      </c>
      <c r="I6" s="32">
        <v>9</v>
      </c>
      <c r="J6" s="33">
        <v>10</v>
      </c>
      <c r="K6" s="34">
        <v>11</v>
      </c>
      <c r="L6" s="235">
        <v>12</v>
      </c>
      <c r="M6" s="33">
        <v>13</v>
      </c>
      <c r="N6" s="234">
        <v>14</v>
      </c>
      <c r="O6" s="32">
        <v>16</v>
      </c>
      <c r="P6" s="34">
        <v>17</v>
      </c>
      <c r="Q6" s="28"/>
      <c r="R6" s="28"/>
      <c r="S6" s="28"/>
      <c r="T6" s="35"/>
      <c r="U6" s="35"/>
      <c r="V6" s="35"/>
      <c r="W6" s="35"/>
      <c r="X6" s="35"/>
    </row>
    <row r="7" spans="1:24" ht="75" x14ac:dyDescent="0.3">
      <c r="A7" s="236">
        <v>1</v>
      </c>
      <c r="B7" s="237" t="s">
        <v>171</v>
      </c>
      <c r="C7" s="238"/>
      <c r="D7" s="239"/>
      <c r="E7" s="239"/>
      <c r="F7" s="240"/>
      <c r="G7" s="241">
        <v>165</v>
      </c>
      <c r="H7" s="242">
        <v>165</v>
      </c>
      <c r="I7" s="243"/>
      <c r="J7" s="244"/>
      <c r="K7" s="245"/>
      <c r="L7" s="246">
        <v>43</v>
      </c>
      <c r="M7" s="247">
        <v>43</v>
      </c>
      <c r="N7" s="248"/>
      <c r="O7" s="249">
        <v>47.5</v>
      </c>
      <c r="P7" s="250">
        <v>56125.39</v>
      </c>
      <c r="Q7" s="37"/>
    </row>
    <row r="8" spans="1:24" ht="37.5" x14ac:dyDescent="0.3">
      <c r="A8" s="251">
        <v>2</v>
      </c>
      <c r="B8" s="252" t="s">
        <v>189</v>
      </c>
      <c r="C8" s="253"/>
      <c r="D8" s="254"/>
      <c r="E8" s="254"/>
      <c r="F8" s="255"/>
      <c r="G8" s="256">
        <v>2100</v>
      </c>
      <c r="H8" s="257">
        <v>2100</v>
      </c>
      <c r="I8" s="258"/>
      <c r="J8" s="259"/>
      <c r="K8" s="260"/>
      <c r="L8" s="261">
        <v>24</v>
      </c>
      <c r="M8" s="262">
        <v>24</v>
      </c>
      <c r="N8" s="263"/>
      <c r="O8" s="264">
        <v>23.26</v>
      </c>
      <c r="P8" s="265">
        <v>52473.96</v>
      </c>
      <c r="Q8" s="37"/>
    </row>
    <row r="9" spans="1:24" ht="46.5" customHeight="1" x14ac:dyDescent="0.3">
      <c r="A9" s="251">
        <v>3</v>
      </c>
      <c r="B9" s="252" t="s">
        <v>172</v>
      </c>
      <c r="C9" s="253" t="s">
        <v>79</v>
      </c>
      <c r="D9" s="254" t="s">
        <v>79</v>
      </c>
      <c r="E9" s="254" t="s">
        <v>79</v>
      </c>
      <c r="F9" s="255" t="s">
        <v>79</v>
      </c>
      <c r="G9" s="256">
        <v>150</v>
      </c>
      <c r="H9" s="257">
        <v>150</v>
      </c>
      <c r="I9" s="258"/>
      <c r="J9" s="259"/>
      <c r="K9" s="260"/>
      <c r="L9" s="261">
        <v>1</v>
      </c>
      <c r="M9" s="262">
        <v>1</v>
      </c>
      <c r="N9" s="263"/>
      <c r="O9" s="264">
        <v>1</v>
      </c>
      <c r="P9" s="265">
        <v>48328.12</v>
      </c>
      <c r="Q9" s="37"/>
    </row>
    <row r="10" spans="1:24" ht="37.5" x14ac:dyDescent="0.3">
      <c r="A10" s="266">
        <v>4</v>
      </c>
      <c r="B10" s="267" t="s">
        <v>173</v>
      </c>
      <c r="C10" s="253"/>
      <c r="D10" s="254"/>
      <c r="E10" s="254"/>
      <c r="F10" s="255"/>
      <c r="G10" s="256">
        <v>317</v>
      </c>
      <c r="H10" s="256">
        <v>317</v>
      </c>
      <c r="I10" s="258"/>
      <c r="J10" s="259"/>
      <c r="K10" s="255"/>
      <c r="L10" s="261">
        <v>1</v>
      </c>
      <c r="M10" s="262">
        <v>1</v>
      </c>
      <c r="N10" s="263"/>
      <c r="O10" s="264">
        <v>1</v>
      </c>
      <c r="P10" s="265">
        <v>49437.89</v>
      </c>
    </row>
    <row r="11" spans="1:24" ht="93.75" x14ac:dyDescent="0.3">
      <c r="A11" s="266">
        <v>5</v>
      </c>
      <c r="B11" s="267" t="s">
        <v>174</v>
      </c>
      <c r="C11" s="253"/>
      <c r="D11" s="254"/>
      <c r="E11" s="254"/>
      <c r="F11" s="255"/>
      <c r="G11" s="256">
        <v>250</v>
      </c>
      <c r="H11" s="256">
        <v>250</v>
      </c>
      <c r="I11" s="258"/>
      <c r="J11" s="259"/>
      <c r="K11" s="255"/>
      <c r="L11" s="261">
        <v>1</v>
      </c>
      <c r="M11" s="262">
        <v>1</v>
      </c>
      <c r="N11" s="263"/>
      <c r="O11" s="264">
        <v>1</v>
      </c>
      <c r="P11" s="265">
        <v>49536.87</v>
      </c>
    </row>
    <row r="12" spans="1:24" ht="75" x14ac:dyDescent="0.3">
      <c r="A12" s="268">
        <v>6</v>
      </c>
      <c r="B12" s="353" t="s">
        <v>179</v>
      </c>
      <c r="C12" s="254"/>
      <c r="D12" s="254"/>
      <c r="E12" s="254"/>
      <c r="F12" s="254"/>
      <c r="G12" s="254">
        <v>15</v>
      </c>
      <c r="H12" s="254">
        <v>15</v>
      </c>
      <c r="I12" s="259"/>
      <c r="J12" s="259"/>
      <c r="K12" s="254"/>
      <c r="L12" s="262">
        <v>1</v>
      </c>
      <c r="M12" s="262">
        <v>1</v>
      </c>
      <c r="N12" s="262"/>
      <c r="O12" s="262">
        <v>1</v>
      </c>
      <c r="P12" s="262">
        <v>49256.38</v>
      </c>
    </row>
    <row r="13" spans="1:24" ht="18.75" x14ac:dyDescent="0.3">
      <c r="A13" s="338"/>
      <c r="B13" s="353" t="s">
        <v>205</v>
      </c>
      <c r="C13" s="254"/>
      <c r="D13" s="254"/>
      <c r="E13" s="254"/>
      <c r="F13" s="254"/>
      <c r="G13" s="254">
        <v>5</v>
      </c>
      <c r="H13" s="254">
        <v>5</v>
      </c>
      <c r="I13" s="259"/>
      <c r="J13" s="259"/>
      <c r="K13" s="254"/>
      <c r="L13" s="262">
        <v>1</v>
      </c>
      <c r="M13" s="262">
        <v>1</v>
      </c>
      <c r="N13" s="262"/>
      <c r="O13" s="262">
        <v>1</v>
      </c>
      <c r="P13" s="262">
        <v>49256.38</v>
      </c>
    </row>
    <row r="14" spans="1:24" ht="62.25" customHeight="1" x14ac:dyDescent="0.3">
      <c r="A14" s="338"/>
      <c r="B14" s="353" t="s">
        <v>208</v>
      </c>
      <c r="C14" s="254"/>
      <c r="D14" s="254"/>
      <c r="E14" s="254"/>
      <c r="F14" s="254"/>
      <c r="G14" s="254">
        <v>5</v>
      </c>
      <c r="H14" s="254">
        <v>5</v>
      </c>
      <c r="I14" s="259"/>
      <c r="J14" s="259"/>
      <c r="K14" s="254"/>
      <c r="L14" s="262">
        <v>1</v>
      </c>
      <c r="M14" s="262">
        <v>1</v>
      </c>
      <c r="N14" s="262"/>
      <c r="O14" s="262">
        <v>1</v>
      </c>
      <c r="P14" s="262">
        <v>49256.38</v>
      </c>
    </row>
    <row r="15" spans="1:24" ht="38.25" thickBot="1" x14ac:dyDescent="0.35">
      <c r="A15" s="338"/>
      <c r="B15" s="353" t="s">
        <v>209</v>
      </c>
      <c r="C15" s="254"/>
      <c r="D15" s="254"/>
      <c r="E15" s="254"/>
      <c r="F15" s="254"/>
      <c r="G15" s="254">
        <v>70</v>
      </c>
      <c r="H15" s="254">
        <v>70</v>
      </c>
      <c r="I15" s="259"/>
      <c r="J15" s="259"/>
      <c r="K15" s="254"/>
      <c r="L15" s="262">
        <v>1</v>
      </c>
      <c r="M15" s="262">
        <v>1</v>
      </c>
      <c r="N15" s="262"/>
      <c r="O15" s="262">
        <v>1</v>
      </c>
      <c r="P15" s="262">
        <v>49256.38</v>
      </c>
    </row>
    <row r="16" spans="1:24" s="40" customFormat="1" ht="19.5" thickBot="1" x14ac:dyDescent="0.35">
      <c r="A16" s="269"/>
      <c r="B16" s="346" t="s">
        <v>80</v>
      </c>
      <c r="C16" s="347">
        <f t="shared" ref="C16:I16" si="0">SUM(C7:C10)</f>
        <v>0</v>
      </c>
      <c r="D16" s="348">
        <f t="shared" si="0"/>
        <v>0</v>
      </c>
      <c r="E16" s="348">
        <f t="shared" si="0"/>
        <v>0</v>
      </c>
      <c r="F16" s="349">
        <f t="shared" si="0"/>
        <v>0</v>
      </c>
      <c r="G16" s="350">
        <f>SUM(G7:G15)</f>
        <v>3077</v>
      </c>
      <c r="H16" s="351">
        <f>SUM(H7:H15)</f>
        <v>3077</v>
      </c>
      <c r="I16" s="347">
        <f t="shared" si="0"/>
        <v>0</v>
      </c>
      <c r="J16" s="348">
        <f t="shared" ref="J16" si="1">SUM(J7:J10)</f>
        <v>0</v>
      </c>
      <c r="K16" s="352"/>
      <c r="L16" s="350">
        <f>SUM(L7:L15)</f>
        <v>74</v>
      </c>
      <c r="M16" s="348">
        <f>SUM(M7:M15)</f>
        <v>74</v>
      </c>
      <c r="N16" s="351">
        <f>SUM(N7:N10)</f>
        <v>0</v>
      </c>
      <c r="O16" s="347">
        <v>73</v>
      </c>
      <c r="P16" s="349">
        <v>66018.81</v>
      </c>
      <c r="Q16" s="38"/>
      <c r="R16" s="38"/>
      <c r="S16" s="38"/>
      <c r="T16" s="39"/>
      <c r="U16" s="39"/>
      <c r="V16" s="39"/>
      <c r="W16" s="39"/>
      <c r="X16" s="39"/>
    </row>
    <row r="17" spans="2:16" x14ac:dyDescent="0.25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2:16" x14ac:dyDescent="0.25">
      <c r="B18" s="406" t="s">
        <v>152</v>
      </c>
      <c r="C18" s="406"/>
      <c r="D18" s="406"/>
      <c r="E18" s="406"/>
      <c r="F18" s="406"/>
      <c r="G18" s="406"/>
      <c r="H18" s="406"/>
      <c r="I18" s="406"/>
      <c r="J18" s="406"/>
      <c r="K18" s="406"/>
      <c r="L18" s="25"/>
      <c r="M18" s="25"/>
      <c r="N18" s="25"/>
      <c r="O18" s="25"/>
      <c r="P18" s="25"/>
    </row>
    <row r="19" spans="2:16" x14ac:dyDescent="0.25">
      <c r="B19" s="406" t="s">
        <v>81</v>
      </c>
      <c r="C19" s="406"/>
      <c r="D19" s="406"/>
      <c r="E19" s="406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2:16" x14ac:dyDescent="0.25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2:16" x14ac:dyDescent="0.25">
      <c r="B21" s="25"/>
      <c r="C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2:16" x14ac:dyDescent="0.25">
      <c r="B22" s="25" t="s">
        <v>199</v>
      </c>
      <c r="C22" s="25" t="s">
        <v>198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2:16" x14ac:dyDescent="0.25">
      <c r="B23" s="25"/>
      <c r="C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2:16" x14ac:dyDescent="0.25">
      <c r="B24" s="25"/>
      <c r="C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2:16" x14ac:dyDescent="0.25">
      <c r="B25" s="26" t="s">
        <v>194</v>
      </c>
      <c r="C25" s="26" t="s">
        <v>177</v>
      </c>
    </row>
    <row r="30" spans="2:16" x14ac:dyDescent="0.25">
      <c r="D30" s="25"/>
      <c r="E30" s="25"/>
      <c r="F30" s="25"/>
    </row>
    <row r="31" spans="2:16" x14ac:dyDescent="0.25">
      <c r="D31" s="25"/>
      <c r="E31" s="25"/>
      <c r="F31" s="25"/>
    </row>
    <row r="32" spans="2:16" x14ac:dyDescent="0.25">
      <c r="D32" s="25"/>
      <c r="E32" s="25"/>
      <c r="F32" s="25"/>
    </row>
    <row r="33" spans="4:6" x14ac:dyDescent="0.25">
      <c r="D33" s="25"/>
      <c r="E33" s="25"/>
      <c r="F33" s="25"/>
    </row>
  </sheetData>
  <mergeCells count="17">
    <mergeCell ref="A4:A5"/>
    <mergeCell ref="B4:B5"/>
    <mergeCell ref="C4:C5"/>
    <mergeCell ref="D4:D5"/>
    <mergeCell ref="E4:E5"/>
    <mergeCell ref="P4:P5"/>
    <mergeCell ref="B18:K18"/>
    <mergeCell ref="O1:P1"/>
    <mergeCell ref="B2:O2"/>
    <mergeCell ref="D3:G3"/>
    <mergeCell ref="F4:F5"/>
    <mergeCell ref="G4:G5"/>
    <mergeCell ref="B19:E19"/>
    <mergeCell ref="H4:H5"/>
    <mergeCell ref="I4:K4"/>
    <mergeCell ref="L4:N4"/>
    <mergeCell ref="O4:O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"/>
  <sheetViews>
    <sheetView topLeftCell="A5" zoomScale="80" zoomScaleNormal="80" workbookViewId="0">
      <selection activeCell="R13" sqref="R13"/>
    </sheetView>
  </sheetViews>
  <sheetFormatPr defaultRowHeight="12.75" x14ac:dyDescent="0.25"/>
  <cols>
    <col min="1" max="1" width="4.42578125" style="298" customWidth="1"/>
    <col min="2" max="2" width="32.28515625" style="298" customWidth="1"/>
    <col min="3" max="3" width="14.42578125" style="298" customWidth="1"/>
    <col min="4" max="4" width="14.5703125" style="298" customWidth="1"/>
    <col min="5" max="5" width="21.42578125" style="298" customWidth="1"/>
    <col min="6" max="6" width="13.5703125" style="298" customWidth="1"/>
    <col min="7" max="7" width="13" style="298" customWidth="1"/>
    <col min="8" max="8" width="13.42578125" style="298" customWidth="1"/>
    <col min="9" max="9" width="17.42578125" style="298" customWidth="1"/>
    <col min="10" max="10" width="13.28515625" style="298" customWidth="1"/>
    <col min="11" max="11" width="13.85546875" style="298" customWidth="1"/>
    <col min="12" max="12" width="13.28515625" style="298" customWidth="1"/>
    <col min="13" max="13" width="19.140625" style="298" customWidth="1"/>
    <col min="14" max="14" width="14" style="298" customWidth="1"/>
    <col min="15" max="15" width="10.42578125" style="298" customWidth="1"/>
    <col min="16" max="16" width="10.7109375" style="298" customWidth="1"/>
    <col min="17" max="17" width="15" style="298" customWidth="1"/>
    <col min="18" max="18" width="10.42578125" style="298" customWidth="1"/>
    <col min="19" max="19" width="14.5703125" style="298" customWidth="1"/>
    <col min="20" max="20" width="11.140625" style="298" customWidth="1"/>
    <col min="21" max="21" width="9.5703125" style="298" bestFit="1" customWidth="1"/>
    <col min="22" max="256" width="9.140625" style="298"/>
    <col min="257" max="257" width="4.42578125" style="298" customWidth="1"/>
    <col min="258" max="258" width="37.7109375" style="298" customWidth="1"/>
    <col min="259" max="259" width="12.85546875" style="298" customWidth="1"/>
    <col min="260" max="260" width="11.85546875" style="298" customWidth="1"/>
    <col min="261" max="261" width="16.28515625" style="298" customWidth="1"/>
    <col min="262" max="262" width="10.85546875" style="298" customWidth="1"/>
    <col min="263" max="264" width="10" style="298" customWidth="1"/>
    <col min="265" max="265" width="16.28515625" style="298" customWidth="1"/>
    <col min="266" max="266" width="11" style="298" customWidth="1"/>
    <col min="267" max="267" width="11.140625" style="298" customWidth="1"/>
    <col min="268" max="268" width="11" style="298" customWidth="1"/>
    <col min="269" max="269" width="10" style="298" customWidth="1"/>
    <col min="270" max="270" width="9.85546875" style="298" customWidth="1"/>
    <col min="271" max="271" width="10.42578125" style="298" customWidth="1"/>
    <col min="272" max="272" width="10.7109375" style="298" customWidth="1"/>
    <col min="273" max="273" width="11" style="298" customWidth="1"/>
    <col min="274" max="274" width="10.42578125" style="298" customWidth="1"/>
    <col min="275" max="275" width="9.140625" style="298" customWidth="1"/>
    <col min="276" max="276" width="11.140625" style="298" customWidth="1"/>
    <col min="277" max="277" width="9.5703125" style="298" bestFit="1" customWidth="1"/>
    <col min="278" max="512" width="9.140625" style="298"/>
    <col min="513" max="513" width="4.42578125" style="298" customWidth="1"/>
    <col min="514" max="514" width="37.7109375" style="298" customWidth="1"/>
    <col min="515" max="515" width="12.85546875" style="298" customWidth="1"/>
    <col min="516" max="516" width="11.85546875" style="298" customWidth="1"/>
    <col min="517" max="517" width="16.28515625" style="298" customWidth="1"/>
    <col min="518" max="518" width="10.85546875" style="298" customWidth="1"/>
    <col min="519" max="520" width="10" style="298" customWidth="1"/>
    <col min="521" max="521" width="16.28515625" style="298" customWidth="1"/>
    <col min="522" max="522" width="11" style="298" customWidth="1"/>
    <col min="523" max="523" width="11.140625" style="298" customWidth="1"/>
    <col min="524" max="524" width="11" style="298" customWidth="1"/>
    <col min="525" max="525" width="10" style="298" customWidth="1"/>
    <col min="526" max="526" width="9.85546875" style="298" customWidth="1"/>
    <col min="527" max="527" width="10.42578125" style="298" customWidth="1"/>
    <col min="528" max="528" width="10.7109375" style="298" customWidth="1"/>
    <col min="529" max="529" width="11" style="298" customWidth="1"/>
    <col min="530" max="530" width="10.42578125" style="298" customWidth="1"/>
    <col min="531" max="531" width="9.140625" style="298" customWidth="1"/>
    <col min="532" max="532" width="11.140625" style="298" customWidth="1"/>
    <col min="533" max="533" width="9.5703125" style="298" bestFit="1" customWidth="1"/>
    <col min="534" max="768" width="9.140625" style="298"/>
    <col min="769" max="769" width="4.42578125" style="298" customWidth="1"/>
    <col min="770" max="770" width="37.7109375" style="298" customWidth="1"/>
    <col min="771" max="771" width="12.85546875" style="298" customWidth="1"/>
    <col min="772" max="772" width="11.85546875" style="298" customWidth="1"/>
    <col min="773" max="773" width="16.28515625" style="298" customWidth="1"/>
    <col min="774" max="774" width="10.85546875" style="298" customWidth="1"/>
    <col min="775" max="776" width="10" style="298" customWidth="1"/>
    <col min="777" max="777" width="16.28515625" style="298" customWidth="1"/>
    <col min="778" max="778" width="11" style="298" customWidth="1"/>
    <col min="779" max="779" width="11.140625" style="298" customWidth="1"/>
    <col min="780" max="780" width="11" style="298" customWidth="1"/>
    <col min="781" max="781" width="10" style="298" customWidth="1"/>
    <col min="782" max="782" width="9.85546875" style="298" customWidth="1"/>
    <col min="783" max="783" width="10.42578125" style="298" customWidth="1"/>
    <col min="784" max="784" width="10.7109375" style="298" customWidth="1"/>
    <col min="785" max="785" width="11" style="298" customWidth="1"/>
    <col min="786" max="786" width="10.42578125" style="298" customWidth="1"/>
    <col min="787" max="787" width="9.140625" style="298" customWidth="1"/>
    <col min="788" max="788" width="11.140625" style="298" customWidth="1"/>
    <col min="789" max="789" width="9.5703125" style="298" bestFit="1" customWidth="1"/>
    <col min="790" max="1024" width="9.140625" style="298"/>
    <col min="1025" max="1025" width="4.42578125" style="298" customWidth="1"/>
    <col min="1026" max="1026" width="37.7109375" style="298" customWidth="1"/>
    <col min="1027" max="1027" width="12.85546875" style="298" customWidth="1"/>
    <col min="1028" max="1028" width="11.85546875" style="298" customWidth="1"/>
    <col min="1029" max="1029" width="16.28515625" style="298" customWidth="1"/>
    <col min="1030" max="1030" width="10.85546875" style="298" customWidth="1"/>
    <col min="1031" max="1032" width="10" style="298" customWidth="1"/>
    <col min="1033" max="1033" width="16.28515625" style="298" customWidth="1"/>
    <col min="1034" max="1034" width="11" style="298" customWidth="1"/>
    <col min="1035" max="1035" width="11.140625" style="298" customWidth="1"/>
    <col min="1036" max="1036" width="11" style="298" customWidth="1"/>
    <col min="1037" max="1037" width="10" style="298" customWidth="1"/>
    <col min="1038" max="1038" width="9.85546875" style="298" customWidth="1"/>
    <col min="1039" max="1039" width="10.42578125" style="298" customWidth="1"/>
    <col min="1040" max="1040" width="10.7109375" style="298" customWidth="1"/>
    <col min="1041" max="1041" width="11" style="298" customWidth="1"/>
    <col min="1042" max="1042" width="10.42578125" style="298" customWidth="1"/>
    <col min="1043" max="1043" width="9.140625" style="298" customWidth="1"/>
    <col min="1044" max="1044" width="11.140625" style="298" customWidth="1"/>
    <col min="1045" max="1045" width="9.5703125" style="298" bestFit="1" customWidth="1"/>
    <col min="1046" max="1280" width="9.140625" style="298"/>
    <col min="1281" max="1281" width="4.42578125" style="298" customWidth="1"/>
    <col min="1282" max="1282" width="37.7109375" style="298" customWidth="1"/>
    <col min="1283" max="1283" width="12.85546875" style="298" customWidth="1"/>
    <col min="1284" max="1284" width="11.85546875" style="298" customWidth="1"/>
    <col min="1285" max="1285" width="16.28515625" style="298" customWidth="1"/>
    <col min="1286" max="1286" width="10.85546875" style="298" customWidth="1"/>
    <col min="1287" max="1288" width="10" style="298" customWidth="1"/>
    <col min="1289" max="1289" width="16.28515625" style="298" customWidth="1"/>
    <col min="1290" max="1290" width="11" style="298" customWidth="1"/>
    <col min="1291" max="1291" width="11.140625" style="298" customWidth="1"/>
    <col min="1292" max="1292" width="11" style="298" customWidth="1"/>
    <col min="1293" max="1293" width="10" style="298" customWidth="1"/>
    <col min="1294" max="1294" width="9.85546875" style="298" customWidth="1"/>
    <col min="1295" max="1295" width="10.42578125" style="298" customWidth="1"/>
    <col min="1296" max="1296" width="10.7109375" style="298" customWidth="1"/>
    <col min="1297" max="1297" width="11" style="298" customWidth="1"/>
    <col min="1298" max="1298" width="10.42578125" style="298" customWidth="1"/>
    <col min="1299" max="1299" width="9.140625" style="298" customWidth="1"/>
    <col min="1300" max="1300" width="11.140625" style="298" customWidth="1"/>
    <col min="1301" max="1301" width="9.5703125" style="298" bestFit="1" customWidth="1"/>
    <col min="1302" max="1536" width="9.140625" style="298"/>
    <col min="1537" max="1537" width="4.42578125" style="298" customWidth="1"/>
    <col min="1538" max="1538" width="37.7109375" style="298" customWidth="1"/>
    <col min="1539" max="1539" width="12.85546875" style="298" customWidth="1"/>
    <col min="1540" max="1540" width="11.85546875" style="298" customWidth="1"/>
    <col min="1541" max="1541" width="16.28515625" style="298" customWidth="1"/>
    <col min="1542" max="1542" width="10.85546875" style="298" customWidth="1"/>
    <col min="1543" max="1544" width="10" style="298" customWidth="1"/>
    <col min="1545" max="1545" width="16.28515625" style="298" customWidth="1"/>
    <col min="1546" max="1546" width="11" style="298" customWidth="1"/>
    <col min="1547" max="1547" width="11.140625" style="298" customWidth="1"/>
    <col min="1548" max="1548" width="11" style="298" customWidth="1"/>
    <col min="1549" max="1549" width="10" style="298" customWidth="1"/>
    <col min="1550" max="1550" width="9.85546875" style="298" customWidth="1"/>
    <col min="1551" max="1551" width="10.42578125" style="298" customWidth="1"/>
    <col min="1552" max="1552" width="10.7109375" style="298" customWidth="1"/>
    <col min="1553" max="1553" width="11" style="298" customWidth="1"/>
    <col min="1554" max="1554" width="10.42578125" style="298" customWidth="1"/>
    <col min="1555" max="1555" width="9.140625" style="298" customWidth="1"/>
    <col min="1556" max="1556" width="11.140625" style="298" customWidth="1"/>
    <col min="1557" max="1557" width="9.5703125" style="298" bestFit="1" customWidth="1"/>
    <col min="1558" max="1792" width="9.140625" style="298"/>
    <col min="1793" max="1793" width="4.42578125" style="298" customWidth="1"/>
    <col min="1794" max="1794" width="37.7109375" style="298" customWidth="1"/>
    <col min="1795" max="1795" width="12.85546875" style="298" customWidth="1"/>
    <col min="1796" max="1796" width="11.85546875" style="298" customWidth="1"/>
    <col min="1797" max="1797" width="16.28515625" style="298" customWidth="1"/>
    <col min="1798" max="1798" width="10.85546875" style="298" customWidth="1"/>
    <col min="1799" max="1800" width="10" style="298" customWidth="1"/>
    <col min="1801" max="1801" width="16.28515625" style="298" customWidth="1"/>
    <col min="1802" max="1802" width="11" style="298" customWidth="1"/>
    <col min="1803" max="1803" width="11.140625" style="298" customWidth="1"/>
    <col min="1804" max="1804" width="11" style="298" customWidth="1"/>
    <col min="1805" max="1805" width="10" style="298" customWidth="1"/>
    <col min="1806" max="1806" width="9.85546875" style="298" customWidth="1"/>
    <col min="1807" max="1807" width="10.42578125" style="298" customWidth="1"/>
    <col min="1808" max="1808" width="10.7109375" style="298" customWidth="1"/>
    <col min="1809" max="1809" width="11" style="298" customWidth="1"/>
    <col min="1810" max="1810" width="10.42578125" style="298" customWidth="1"/>
    <col min="1811" max="1811" width="9.140625" style="298" customWidth="1"/>
    <col min="1812" max="1812" width="11.140625" style="298" customWidth="1"/>
    <col min="1813" max="1813" width="9.5703125" style="298" bestFit="1" customWidth="1"/>
    <col min="1814" max="2048" width="9.140625" style="298"/>
    <col min="2049" max="2049" width="4.42578125" style="298" customWidth="1"/>
    <col min="2050" max="2050" width="37.7109375" style="298" customWidth="1"/>
    <col min="2051" max="2051" width="12.85546875" style="298" customWidth="1"/>
    <col min="2052" max="2052" width="11.85546875" style="298" customWidth="1"/>
    <col min="2053" max="2053" width="16.28515625" style="298" customWidth="1"/>
    <col min="2054" max="2054" width="10.85546875" style="298" customWidth="1"/>
    <col min="2055" max="2056" width="10" style="298" customWidth="1"/>
    <col min="2057" max="2057" width="16.28515625" style="298" customWidth="1"/>
    <col min="2058" max="2058" width="11" style="298" customWidth="1"/>
    <col min="2059" max="2059" width="11.140625" style="298" customWidth="1"/>
    <col min="2060" max="2060" width="11" style="298" customWidth="1"/>
    <col min="2061" max="2061" width="10" style="298" customWidth="1"/>
    <col min="2062" max="2062" width="9.85546875" style="298" customWidth="1"/>
    <col min="2063" max="2063" width="10.42578125" style="298" customWidth="1"/>
    <col min="2064" max="2064" width="10.7109375" style="298" customWidth="1"/>
    <col min="2065" max="2065" width="11" style="298" customWidth="1"/>
    <col min="2066" max="2066" width="10.42578125" style="298" customWidth="1"/>
    <col min="2067" max="2067" width="9.140625" style="298" customWidth="1"/>
    <col min="2068" max="2068" width="11.140625" style="298" customWidth="1"/>
    <col min="2069" max="2069" width="9.5703125" style="298" bestFit="1" customWidth="1"/>
    <col min="2070" max="2304" width="9.140625" style="298"/>
    <col min="2305" max="2305" width="4.42578125" style="298" customWidth="1"/>
    <col min="2306" max="2306" width="37.7109375" style="298" customWidth="1"/>
    <col min="2307" max="2307" width="12.85546875" style="298" customWidth="1"/>
    <col min="2308" max="2308" width="11.85546875" style="298" customWidth="1"/>
    <col min="2309" max="2309" width="16.28515625" style="298" customWidth="1"/>
    <col min="2310" max="2310" width="10.85546875" style="298" customWidth="1"/>
    <col min="2311" max="2312" width="10" style="298" customWidth="1"/>
    <col min="2313" max="2313" width="16.28515625" style="298" customWidth="1"/>
    <col min="2314" max="2314" width="11" style="298" customWidth="1"/>
    <col min="2315" max="2315" width="11.140625" style="298" customWidth="1"/>
    <col min="2316" max="2316" width="11" style="298" customWidth="1"/>
    <col min="2317" max="2317" width="10" style="298" customWidth="1"/>
    <col min="2318" max="2318" width="9.85546875" style="298" customWidth="1"/>
    <col min="2319" max="2319" width="10.42578125" style="298" customWidth="1"/>
    <col min="2320" max="2320" width="10.7109375" style="298" customWidth="1"/>
    <col min="2321" max="2321" width="11" style="298" customWidth="1"/>
    <col min="2322" max="2322" width="10.42578125" style="298" customWidth="1"/>
    <col min="2323" max="2323" width="9.140625" style="298" customWidth="1"/>
    <col min="2324" max="2324" width="11.140625" style="298" customWidth="1"/>
    <col min="2325" max="2325" width="9.5703125" style="298" bestFit="1" customWidth="1"/>
    <col min="2326" max="2560" width="9.140625" style="298"/>
    <col min="2561" max="2561" width="4.42578125" style="298" customWidth="1"/>
    <col min="2562" max="2562" width="37.7109375" style="298" customWidth="1"/>
    <col min="2563" max="2563" width="12.85546875" style="298" customWidth="1"/>
    <col min="2564" max="2564" width="11.85546875" style="298" customWidth="1"/>
    <col min="2565" max="2565" width="16.28515625" style="298" customWidth="1"/>
    <col min="2566" max="2566" width="10.85546875" style="298" customWidth="1"/>
    <col min="2567" max="2568" width="10" style="298" customWidth="1"/>
    <col min="2569" max="2569" width="16.28515625" style="298" customWidth="1"/>
    <col min="2570" max="2570" width="11" style="298" customWidth="1"/>
    <col min="2571" max="2571" width="11.140625" style="298" customWidth="1"/>
    <col min="2572" max="2572" width="11" style="298" customWidth="1"/>
    <col min="2573" max="2573" width="10" style="298" customWidth="1"/>
    <col min="2574" max="2574" width="9.85546875" style="298" customWidth="1"/>
    <col min="2575" max="2575" width="10.42578125" style="298" customWidth="1"/>
    <col min="2576" max="2576" width="10.7109375" style="298" customWidth="1"/>
    <col min="2577" max="2577" width="11" style="298" customWidth="1"/>
    <col min="2578" max="2578" width="10.42578125" style="298" customWidth="1"/>
    <col min="2579" max="2579" width="9.140625" style="298" customWidth="1"/>
    <col min="2580" max="2580" width="11.140625" style="298" customWidth="1"/>
    <col min="2581" max="2581" width="9.5703125" style="298" bestFit="1" customWidth="1"/>
    <col min="2582" max="2816" width="9.140625" style="298"/>
    <col min="2817" max="2817" width="4.42578125" style="298" customWidth="1"/>
    <col min="2818" max="2818" width="37.7109375" style="298" customWidth="1"/>
    <col min="2819" max="2819" width="12.85546875" style="298" customWidth="1"/>
    <col min="2820" max="2820" width="11.85546875" style="298" customWidth="1"/>
    <col min="2821" max="2821" width="16.28515625" style="298" customWidth="1"/>
    <col min="2822" max="2822" width="10.85546875" style="298" customWidth="1"/>
    <col min="2823" max="2824" width="10" style="298" customWidth="1"/>
    <col min="2825" max="2825" width="16.28515625" style="298" customWidth="1"/>
    <col min="2826" max="2826" width="11" style="298" customWidth="1"/>
    <col min="2827" max="2827" width="11.140625" style="298" customWidth="1"/>
    <col min="2828" max="2828" width="11" style="298" customWidth="1"/>
    <col min="2829" max="2829" width="10" style="298" customWidth="1"/>
    <col min="2830" max="2830" width="9.85546875" style="298" customWidth="1"/>
    <col min="2831" max="2831" width="10.42578125" style="298" customWidth="1"/>
    <col min="2832" max="2832" width="10.7109375" style="298" customWidth="1"/>
    <col min="2833" max="2833" width="11" style="298" customWidth="1"/>
    <col min="2834" max="2834" width="10.42578125" style="298" customWidth="1"/>
    <col min="2835" max="2835" width="9.140625" style="298" customWidth="1"/>
    <col min="2836" max="2836" width="11.140625" style="298" customWidth="1"/>
    <col min="2837" max="2837" width="9.5703125" style="298" bestFit="1" customWidth="1"/>
    <col min="2838" max="3072" width="9.140625" style="298"/>
    <col min="3073" max="3073" width="4.42578125" style="298" customWidth="1"/>
    <col min="3074" max="3074" width="37.7109375" style="298" customWidth="1"/>
    <col min="3075" max="3075" width="12.85546875" style="298" customWidth="1"/>
    <col min="3076" max="3076" width="11.85546875" style="298" customWidth="1"/>
    <col min="3077" max="3077" width="16.28515625" style="298" customWidth="1"/>
    <col min="3078" max="3078" width="10.85546875" style="298" customWidth="1"/>
    <col min="3079" max="3080" width="10" style="298" customWidth="1"/>
    <col min="3081" max="3081" width="16.28515625" style="298" customWidth="1"/>
    <col min="3082" max="3082" width="11" style="298" customWidth="1"/>
    <col min="3083" max="3083" width="11.140625" style="298" customWidth="1"/>
    <col min="3084" max="3084" width="11" style="298" customWidth="1"/>
    <col min="3085" max="3085" width="10" style="298" customWidth="1"/>
    <col min="3086" max="3086" width="9.85546875" style="298" customWidth="1"/>
    <col min="3087" max="3087" width="10.42578125" style="298" customWidth="1"/>
    <col min="3088" max="3088" width="10.7109375" style="298" customWidth="1"/>
    <col min="3089" max="3089" width="11" style="298" customWidth="1"/>
    <col min="3090" max="3090" width="10.42578125" style="298" customWidth="1"/>
    <col min="3091" max="3091" width="9.140625" style="298" customWidth="1"/>
    <col min="3092" max="3092" width="11.140625" style="298" customWidth="1"/>
    <col min="3093" max="3093" width="9.5703125" style="298" bestFit="1" customWidth="1"/>
    <col min="3094" max="3328" width="9.140625" style="298"/>
    <col min="3329" max="3329" width="4.42578125" style="298" customWidth="1"/>
    <col min="3330" max="3330" width="37.7109375" style="298" customWidth="1"/>
    <col min="3331" max="3331" width="12.85546875" style="298" customWidth="1"/>
    <col min="3332" max="3332" width="11.85546875" style="298" customWidth="1"/>
    <col min="3333" max="3333" width="16.28515625" style="298" customWidth="1"/>
    <col min="3334" max="3334" width="10.85546875" style="298" customWidth="1"/>
    <col min="3335" max="3336" width="10" style="298" customWidth="1"/>
    <col min="3337" max="3337" width="16.28515625" style="298" customWidth="1"/>
    <col min="3338" max="3338" width="11" style="298" customWidth="1"/>
    <col min="3339" max="3339" width="11.140625" style="298" customWidth="1"/>
    <col min="3340" max="3340" width="11" style="298" customWidth="1"/>
    <col min="3341" max="3341" width="10" style="298" customWidth="1"/>
    <col min="3342" max="3342" width="9.85546875" style="298" customWidth="1"/>
    <col min="3343" max="3343" width="10.42578125" style="298" customWidth="1"/>
    <col min="3344" max="3344" width="10.7109375" style="298" customWidth="1"/>
    <col min="3345" max="3345" width="11" style="298" customWidth="1"/>
    <col min="3346" max="3346" width="10.42578125" style="298" customWidth="1"/>
    <col min="3347" max="3347" width="9.140625" style="298" customWidth="1"/>
    <col min="3348" max="3348" width="11.140625" style="298" customWidth="1"/>
    <col min="3349" max="3349" width="9.5703125" style="298" bestFit="1" customWidth="1"/>
    <col min="3350" max="3584" width="9.140625" style="298"/>
    <col min="3585" max="3585" width="4.42578125" style="298" customWidth="1"/>
    <col min="3586" max="3586" width="37.7109375" style="298" customWidth="1"/>
    <col min="3587" max="3587" width="12.85546875" style="298" customWidth="1"/>
    <col min="3588" max="3588" width="11.85546875" style="298" customWidth="1"/>
    <col min="3589" max="3589" width="16.28515625" style="298" customWidth="1"/>
    <col min="3590" max="3590" width="10.85546875" style="298" customWidth="1"/>
    <col min="3591" max="3592" width="10" style="298" customWidth="1"/>
    <col min="3593" max="3593" width="16.28515625" style="298" customWidth="1"/>
    <col min="3594" max="3594" width="11" style="298" customWidth="1"/>
    <col min="3595" max="3595" width="11.140625" style="298" customWidth="1"/>
    <col min="3596" max="3596" width="11" style="298" customWidth="1"/>
    <col min="3597" max="3597" width="10" style="298" customWidth="1"/>
    <col min="3598" max="3598" width="9.85546875" style="298" customWidth="1"/>
    <col min="3599" max="3599" width="10.42578125" style="298" customWidth="1"/>
    <col min="3600" max="3600" width="10.7109375" style="298" customWidth="1"/>
    <col min="3601" max="3601" width="11" style="298" customWidth="1"/>
    <col min="3602" max="3602" width="10.42578125" style="298" customWidth="1"/>
    <col min="3603" max="3603" width="9.140625" style="298" customWidth="1"/>
    <col min="3604" max="3604" width="11.140625" style="298" customWidth="1"/>
    <col min="3605" max="3605" width="9.5703125" style="298" bestFit="1" customWidth="1"/>
    <col min="3606" max="3840" width="9.140625" style="298"/>
    <col min="3841" max="3841" width="4.42578125" style="298" customWidth="1"/>
    <col min="3842" max="3842" width="37.7109375" style="298" customWidth="1"/>
    <col min="3843" max="3843" width="12.85546875" style="298" customWidth="1"/>
    <col min="3844" max="3844" width="11.85546875" style="298" customWidth="1"/>
    <col min="3845" max="3845" width="16.28515625" style="298" customWidth="1"/>
    <col min="3846" max="3846" width="10.85546875" style="298" customWidth="1"/>
    <col min="3847" max="3848" width="10" style="298" customWidth="1"/>
    <col min="3849" max="3849" width="16.28515625" style="298" customWidth="1"/>
    <col min="3850" max="3850" width="11" style="298" customWidth="1"/>
    <col min="3851" max="3851" width="11.140625" style="298" customWidth="1"/>
    <col min="3852" max="3852" width="11" style="298" customWidth="1"/>
    <col min="3853" max="3853" width="10" style="298" customWidth="1"/>
    <col min="3854" max="3854" width="9.85546875" style="298" customWidth="1"/>
    <col min="3855" max="3855" width="10.42578125" style="298" customWidth="1"/>
    <col min="3856" max="3856" width="10.7109375" style="298" customWidth="1"/>
    <col min="3857" max="3857" width="11" style="298" customWidth="1"/>
    <col min="3858" max="3858" width="10.42578125" style="298" customWidth="1"/>
    <col min="3859" max="3859" width="9.140625" style="298" customWidth="1"/>
    <col min="3860" max="3860" width="11.140625" style="298" customWidth="1"/>
    <col min="3861" max="3861" width="9.5703125" style="298" bestFit="1" customWidth="1"/>
    <col min="3862" max="4096" width="9.140625" style="298"/>
    <col min="4097" max="4097" width="4.42578125" style="298" customWidth="1"/>
    <col min="4098" max="4098" width="37.7109375" style="298" customWidth="1"/>
    <col min="4099" max="4099" width="12.85546875" style="298" customWidth="1"/>
    <col min="4100" max="4100" width="11.85546875" style="298" customWidth="1"/>
    <col min="4101" max="4101" width="16.28515625" style="298" customWidth="1"/>
    <col min="4102" max="4102" width="10.85546875" style="298" customWidth="1"/>
    <col min="4103" max="4104" width="10" style="298" customWidth="1"/>
    <col min="4105" max="4105" width="16.28515625" style="298" customWidth="1"/>
    <col min="4106" max="4106" width="11" style="298" customWidth="1"/>
    <col min="4107" max="4107" width="11.140625" style="298" customWidth="1"/>
    <col min="4108" max="4108" width="11" style="298" customWidth="1"/>
    <col min="4109" max="4109" width="10" style="298" customWidth="1"/>
    <col min="4110" max="4110" width="9.85546875" style="298" customWidth="1"/>
    <col min="4111" max="4111" width="10.42578125" style="298" customWidth="1"/>
    <col min="4112" max="4112" width="10.7109375" style="298" customWidth="1"/>
    <col min="4113" max="4113" width="11" style="298" customWidth="1"/>
    <col min="4114" max="4114" width="10.42578125" style="298" customWidth="1"/>
    <col min="4115" max="4115" width="9.140625" style="298" customWidth="1"/>
    <col min="4116" max="4116" width="11.140625" style="298" customWidth="1"/>
    <col min="4117" max="4117" width="9.5703125" style="298" bestFit="1" customWidth="1"/>
    <col min="4118" max="4352" width="9.140625" style="298"/>
    <col min="4353" max="4353" width="4.42578125" style="298" customWidth="1"/>
    <col min="4354" max="4354" width="37.7109375" style="298" customWidth="1"/>
    <col min="4355" max="4355" width="12.85546875" style="298" customWidth="1"/>
    <col min="4356" max="4356" width="11.85546875" style="298" customWidth="1"/>
    <col min="4357" max="4357" width="16.28515625" style="298" customWidth="1"/>
    <col min="4358" max="4358" width="10.85546875" style="298" customWidth="1"/>
    <col min="4359" max="4360" width="10" style="298" customWidth="1"/>
    <col min="4361" max="4361" width="16.28515625" style="298" customWidth="1"/>
    <col min="4362" max="4362" width="11" style="298" customWidth="1"/>
    <col min="4363" max="4363" width="11.140625" style="298" customWidth="1"/>
    <col min="4364" max="4364" width="11" style="298" customWidth="1"/>
    <col min="4365" max="4365" width="10" style="298" customWidth="1"/>
    <col min="4366" max="4366" width="9.85546875" style="298" customWidth="1"/>
    <col min="4367" max="4367" width="10.42578125" style="298" customWidth="1"/>
    <col min="4368" max="4368" width="10.7109375" style="298" customWidth="1"/>
    <col min="4369" max="4369" width="11" style="298" customWidth="1"/>
    <col min="4370" max="4370" width="10.42578125" style="298" customWidth="1"/>
    <col min="4371" max="4371" width="9.140625" style="298" customWidth="1"/>
    <col min="4372" max="4372" width="11.140625" style="298" customWidth="1"/>
    <col min="4373" max="4373" width="9.5703125" style="298" bestFit="1" customWidth="1"/>
    <col min="4374" max="4608" width="9.140625" style="298"/>
    <col min="4609" max="4609" width="4.42578125" style="298" customWidth="1"/>
    <col min="4610" max="4610" width="37.7109375" style="298" customWidth="1"/>
    <col min="4611" max="4611" width="12.85546875" style="298" customWidth="1"/>
    <col min="4612" max="4612" width="11.85546875" style="298" customWidth="1"/>
    <col min="4613" max="4613" width="16.28515625" style="298" customWidth="1"/>
    <col min="4614" max="4614" width="10.85546875" style="298" customWidth="1"/>
    <col min="4615" max="4616" width="10" style="298" customWidth="1"/>
    <col min="4617" max="4617" width="16.28515625" style="298" customWidth="1"/>
    <col min="4618" max="4618" width="11" style="298" customWidth="1"/>
    <col min="4619" max="4619" width="11.140625" style="298" customWidth="1"/>
    <col min="4620" max="4620" width="11" style="298" customWidth="1"/>
    <col min="4621" max="4621" width="10" style="298" customWidth="1"/>
    <col min="4622" max="4622" width="9.85546875" style="298" customWidth="1"/>
    <col min="4623" max="4623" width="10.42578125" style="298" customWidth="1"/>
    <col min="4624" max="4624" width="10.7109375" style="298" customWidth="1"/>
    <col min="4625" max="4625" width="11" style="298" customWidth="1"/>
    <col min="4626" max="4626" width="10.42578125" style="298" customWidth="1"/>
    <col min="4627" max="4627" width="9.140625" style="298" customWidth="1"/>
    <col min="4628" max="4628" width="11.140625" style="298" customWidth="1"/>
    <col min="4629" max="4629" width="9.5703125" style="298" bestFit="1" customWidth="1"/>
    <col min="4630" max="4864" width="9.140625" style="298"/>
    <col min="4865" max="4865" width="4.42578125" style="298" customWidth="1"/>
    <col min="4866" max="4866" width="37.7109375" style="298" customWidth="1"/>
    <col min="4867" max="4867" width="12.85546875" style="298" customWidth="1"/>
    <col min="4868" max="4868" width="11.85546875" style="298" customWidth="1"/>
    <col min="4869" max="4869" width="16.28515625" style="298" customWidth="1"/>
    <col min="4870" max="4870" width="10.85546875" style="298" customWidth="1"/>
    <col min="4871" max="4872" width="10" style="298" customWidth="1"/>
    <col min="4873" max="4873" width="16.28515625" style="298" customWidth="1"/>
    <col min="4874" max="4874" width="11" style="298" customWidth="1"/>
    <col min="4875" max="4875" width="11.140625" style="298" customWidth="1"/>
    <col min="4876" max="4876" width="11" style="298" customWidth="1"/>
    <col min="4877" max="4877" width="10" style="298" customWidth="1"/>
    <col min="4878" max="4878" width="9.85546875" style="298" customWidth="1"/>
    <col min="4879" max="4879" width="10.42578125" style="298" customWidth="1"/>
    <col min="4880" max="4880" width="10.7109375" style="298" customWidth="1"/>
    <col min="4881" max="4881" width="11" style="298" customWidth="1"/>
    <col min="4882" max="4882" width="10.42578125" style="298" customWidth="1"/>
    <col min="4883" max="4883" width="9.140625" style="298" customWidth="1"/>
    <col min="4884" max="4884" width="11.140625" style="298" customWidth="1"/>
    <col min="4885" max="4885" width="9.5703125" style="298" bestFit="1" customWidth="1"/>
    <col min="4886" max="5120" width="9.140625" style="298"/>
    <col min="5121" max="5121" width="4.42578125" style="298" customWidth="1"/>
    <col min="5122" max="5122" width="37.7109375" style="298" customWidth="1"/>
    <col min="5123" max="5123" width="12.85546875" style="298" customWidth="1"/>
    <col min="5124" max="5124" width="11.85546875" style="298" customWidth="1"/>
    <col min="5125" max="5125" width="16.28515625" style="298" customWidth="1"/>
    <col min="5126" max="5126" width="10.85546875" style="298" customWidth="1"/>
    <col min="5127" max="5128" width="10" style="298" customWidth="1"/>
    <col min="5129" max="5129" width="16.28515625" style="298" customWidth="1"/>
    <col min="5130" max="5130" width="11" style="298" customWidth="1"/>
    <col min="5131" max="5131" width="11.140625" style="298" customWidth="1"/>
    <col min="5132" max="5132" width="11" style="298" customWidth="1"/>
    <col min="5133" max="5133" width="10" style="298" customWidth="1"/>
    <col min="5134" max="5134" width="9.85546875" style="298" customWidth="1"/>
    <col min="5135" max="5135" width="10.42578125" style="298" customWidth="1"/>
    <col min="5136" max="5136" width="10.7109375" style="298" customWidth="1"/>
    <col min="5137" max="5137" width="11" style="298" customWidth="1"/>
    <col min="5138" max="5138" width="10.42578125" style="298" customWidth="1"/>
    <col min="5139" max="5139" width="9.140625" style="298" customWidth="1"/>
    <col min="5140" max="5140" width="11.140625" style="298" customWidth="1"/>
    <col min="5141" max="5141" width="9.5703125" style="298" bestFit="1" customWidth="1"/>
    <col min="5142" max="5376" width="9.140625" style="298"/>
    <col min="5377" max="5377" width="4.42578125" style="298" customWidth="1"/>
    <col min="5378" max="5378" width="37.7109375" style="298" customWidth="1"/>
    <col min="5379" max="5379" width="12.85546875" style="298" customWidth="1"/>
    <col min="5380" max="5380" width="11.85546875" style="298" customWidth="1"/>
    <col min="5381" max="5381" width="16.28515625" style="298" customWidth="1"/>
    <col min="5382" max="5382" width="10.85546875" style="298" customWidth="1"/>
    <col min="5383" max="5384" width="10" style="298" customWidth="1"/>
    <col min="5385" max="5385" width="16.28515625" style="298" customWidth="1"/>
    <col min="5386" max="5386" width="11" style="298" customWidth="1"/>
    <col min="5387" max="5387" width="11.140625" style="298" customWidth="1"/>
    <col min="5388" max="5388" width="11" style="298" customWidth="1"/>
    <col min="5389" max="5389" width="10" style="298" customWidth="1"/>
    <col min="5390" max="5390" width="9.85546875" style="298" customWidth="1"/>
    <col min="5391" max="5391" width="10.42578125" style="298" customWidth="1"/>
    <col min="5392" max="5392" width="10.7109375" style="298" customWidth="1"/>
    <col min="5393" max="5393" width="11" style="298" customWidth="1"/>
    <col min="5394" max="5394" width="10.42578125" style="298" customWidth="1"/>
    <col min="5395" max="5395" width="9.140625" style="298" customWidth="1"/>
    <col min="5396" max="5396" width="11.140625" style="298" customWidth="1"/>
    <col min="5397" max="5397" width="9.5703125" style="298" bestFit="1" customWidth="1"/>
    <col min="5398" max="5632" width="9.140625" style="298"/>
    <col min="5633" max="5633" width="4.42578125" style="298" customWidth="1"/>
    <col min="5634" max="5634" width="37.7109375" style="298" customWidth="1"/>
    <col min="5635" max="5635" width="12.85546875" style="298" customWidth="1"/>
    <col min="5636" max="5636" width="11.85546875" style="298" customWidth="1"/>
    <col min="5637" max="5637" width="16.28515625" style="298" customWidth="1"/>
    <col min="5638" max="5638" width="10.85546875" style="298" customWidth="1"/>
    <col min="5639" max="5640" width="10" style="298" customWidth="1"/>
    <col min="5641" max="5641" width="16.28515625" style="298" customWidth="1"/>
    <col min="5642" max="5642" width="11" style="298" customWidth="1"/>
    <col min="5643" max="5643" width="11.140625" style="298" customWidth="1"/>
    <col min="5644" max="5644" width="11" style="298" customWidth="1"/>
    <col min="5645" max="5645" width="10" style="298" customWidth="1"/>
    <col min="5646" max="5646" width="9.85546875" style="298" customWidth="1"/>
    <col min="5647" max="5647" width="10.42578125" style="298" customWidth="1"/>
    <col min="5648" max="5648" width="10.7109375" style="298" customWidth="1"/>
    <col min="5649" max="5649" width="11" style="298" customWidth="1"/>
    <col min="5650" max="5650" width="10.42578125" style="298" customWidth="1"/>
    <col min="5651" max="5651" width="9.140625" style="298" customWidth="1"/>
    <col min="5652" max="5652" width="11.140625" style="298" customWidth="1"/>
    <col min="5653" max="5653" width="9.5703125" style="298" bestFit="1" customWidth="1"/>
    <col min="5654" max="5888" width="9.140625" style="298"/>
    <col min="5889" max="5889" width="4.42578125" style="298" customWidth="1"/>
    <col min="5890" max="5890" width="37.7109375" style="298" customWidth="1"/>
    <col min="5891" max="5891" width="12.85546875" style="298" customWidth="1"/>
    <col min="5892" max="5892" width="11.85546875" style="298" customWidth="1"/>
    <col min="5893" max="5893" width="16.28515625" style="298" customWidth="1"/>
    <col min="5894" max="5894" width="10.85546875" style="298" customWidth="1"/>
    <col min="5895" max="5896" width="10" style="298" customWidth="1"/>
    <col min="5897" max="5897" width="16.28515625" style="298" customWidth="1"/>
    <col min="5898" max="5898" width="11" style="298" customWidth="1"/>
    <col min="5899" max="5899" width="11.140625" style="298" customWidth="1"/>
    <col min="5900" max="5900" width="11" style="298" customWidth="1"/>
    <col min="5901" max="5901" width="10" style="298" customWidth="1"/>
    <col min="5902" max="5902" width="9.85546875" style="298" customWidth="1"/>
    <col min="5903" max="5903" width="10.42578125" style="298" customWidth="1"/>
    <col min="5904" max="5904" width="10.7109375" style="298" customWidth="1"/>
    <col min="5905" max="5905" width="11" style="298" customWidth="1"/>
    <col min="5906" max="5906" width="10.42578125" style="298" customWidth="1"/>
    <col min="5907" max="5907" width="9.140625" style="298" customWidth="1"/>
    <col min="5908" max="5908" width="11.140625" style="298" customWidth="1"/>
    <col min="5909" max="5909" width="9.5703125" style="298" bestFit="1" customWidth="1"/>
    <col min="5910" max="6144" width="9.140625" style="298"/>
    <col min="6145" max="6145" width="4.42578125" style="298" customWidth="1"/>
    <col min="6146" max="6146" width="37.7109375" style="298" customWidth="1"/>
    <col min="6147" max="6147" width="12.85546875" style="298" customWidth="1"/>
    <col min="6148" max="6148" width="11.85546875" style="298" customWidth="1"/>
    <col min="6149" max="6149" width="16.28515625" style="298" customWidth="1"/>
    <col min="6150" max="6150" width="10.85546875" style="298" customWidth="1"/>
    <col min="6151" max="6152" width="10" style="298" customWidth="1"/>
    <col min="6153" max="6153" width="16.28515625" style="298" customWidth="1"/>
    <col min="6154" max="6154" width="11" style="298" customWidth="1"/>
    <col min="6155" max="6155" width="11.140625" style="298" customWidth="1"/>
    <col min="6156" max="6156" width="11" style="298" customWidth="1"/>
    <col min="6157" max="6157" width="10" style="298" customWidth="1"/>
    <col min="6158" max="6158" width="9.85546875" style="298" customWidth="1"/>
    <col min="6159" max="6159" width="10.42578125" style="298" customWidth="1"/>
    <col min="6160" max="6160" width="10.7109375" style="298" customWidth="1"/>
    <col min="6161" max="6161" width="11" style="298" customWidth="1"/>
    <col min="6162" max="6162" width="10.42578125" style="298" customWidth="1"/>
    <col min="6163" max="6163" width="9.140625" style="298" customWidth="1"/>
    <col min="6164" max="6164" width="11.140625" style="298" customWidth="1"/>
    <col min="6165" max="6165" width="9.5703125" style="298" bestFit="1" customWidth="1"/>
    <col min="6166" max="6400" width="9.140625" style="298"/>
    <col min="6401" max="6401" width="4.42578125" style="298" customWidth="1"/>
    <col min="6402" max="6402" width="37.7109375" style="298" customWidth="1"/>
    <col min="6403" max="6403" width="12.85546875" style="298" customWidth="1"/>
    <col min="6404" max="6404" width="11.85546875" style="298" customWidth="1"/>
    <col min="6405" max="6405" width="16.28515625" style="298" customWidth="1"/>
    <col min="6406" max="6406" width="10.85546875" style="298" customWidth="1"/>
    <col min="6407" max="6408" width="10" style="298" customWidth="1"/>
    <col min="6409" max="6409" width="16.28515625" style="298" customWidth="1"/>
    <col min="6410" max="6410" width="11" style="298" customWidth="1"/>
    <col min="6411" max="6411" width="11.140625" style="298" customWidth="1"/>
    <col min="6412" max="6412" width="11" style="298" customWidth="1"/>
    <col min="6413" max="6413" width="10" style="298" customWidth="1"/>
    <col min="6414" max="6414" width="9.85546875" style="298" customWidth="1"/>
    <col min="6415" max="6415" width="10.42578125" style="298" customWidth="1"/>
    <col min="6416" max="6416" width="10.7109375" style="298" customWidth="1"/>
    <col min="6417" max="6417" width="11" style="298" customWidth="1"/>
    <col min="6418" max="6418" width="10.42578125" style="298" customWidth="1"/>
    <col min="6419" max="6419" width="9.140625" style="298" customWidth="1"/>
    <col min="6420" max="6420" width="11.140625" style="298" customWidth="1"/>
    <col min="6421" max="6421" width="9.5703125" style="298" bestFit="1" customWidth="1"/>
    <col min="6422" max="6656" width="9.140625" style="298"/>
    <col min="6657" max="6657" width="4.42578125" style="298" customWidth="1"/>
    <col min="6658" max="6658" width="37.7109375" style="298" customWidth="1"/>
    <col min="6659" max="6659" width="12.85546875" style="298" customWidth="1"/>
    <col min="6660" max="6660" width="11.85546875" style="298" customWidth="1"/>
    <col min="6661" max="6661" width="16.28515625" style="298" customWidth="1"/>
    <col min="6662" max="6662" width="10.85546875" style="298" customWidth="1"/>
    <col min="6663" max="6664" width="10" style="298" customWidth="1"/>
    <col min="6665" max="6665" width="16.28515625" style="298" customWidth="1"/>
    <col min="6666" max="6666" width="11" style="298" customWidth="1"/>
    <col min="6667" max="6667" width="11.140625" style="298" customWidth="1"/>
    <col min="6668" max="6668" width="11" style="298" customWidth="1"/>
    <col min="6669" max="6669" width="10" style="298" customWidth="1"/>
    <col min="6670" max="6670" width="9.85546875" style="298" customWidth="1"/>
    <col min="6671" max="6671" width="10.42578125" style="298" customWidth="1"/>
    <col min="6672" max="6672" width="10.7109375" style="298" customWidth="1"/>
    <col min="6673" max="6673" width="11" style="298" customWidth="1"/>
    <col min="6674" max="6674" width="10.42578125" style="298" customWidth="1"/>
    <col min="6675" max="6675" width="9.140625" style="298" customWidth="1"/>
    <col min="6676" max="6676" width="11.140625" style="298" customWidth="1"/>
    <col min="6677" max="6677" width="9.5703125" style="298" bestFit="1" customWidth="1"/>
    <col min="6678" max="6912" width="9.140625" style="298"/>
    <col min="6913" max="6913" width="4.42578125" style="298" customWidth="1"/>
    <col min="6914" max="6914" width="37.7109375" style="298" customWidth="1"/>
    <col min="6915" max="6915" width="12.85546875" style="298" customWidth="1"/>
    <col min="6916" max="6916" width="11.85546875" style="298" customWidth="1"/>
    <col min="6917" max="6917" width="16.28515625" style="298" customWidth="1"/>
    <col min="6918" max="6918" width="10.85546875" style="298" customWidth="1"/>
    <col min="6919" max="6920" width="10" style="298" customWidth="1"/>
    <col min="6921" max="6921" width="16.28515625" style="298" customWidth="1"/>
    <col min="6922" max="6922" width="11" style="298" customWidth="1"/>
    <col min="6923" max="6923" width="11.140625" style="298" customWidth="1"/>
    <col min="6924" max="6924" width="11" style="298" customWidth="1"/>
    <col min="6925" max="6925" width="10" style="298" customWidth="1"/>
    <col min="6926" max="6926" width="9.85546875" style="298" customWidth="1"/>
    <col min="6927" max="6927" width="10.42578125" style="298" customWidth="1"/>
    <col min="6928" max="6928" width="10.7109375" style="298" customWidth="1"/>
    <col min="6929" max="6929" width="11" style="298" customWidth="1"/>
    <col min="6930" max="6930" width="10.42578125" style="298" customWidth="1"/>
    <col min="6931" max="6931" width="9.140625" style="298" customWidth="1"/>
    <col min="6932" max="6932" width="11.140625" style="298" customWidth="1"/>
    <col min="6933" max="6933" width="9.5703125" style="298" bestFit="1" customWidth="1"/>
    <col min="6934" max="7168" width="9.140625" style="298"/>
    <col min="7169" max="7169" width="4.42578125" style="298" customWidth="1"/>
    <col min="7170" max="7170" width="37.7109375" style="298" customWidth="1"/>
    <col min="7171" max="7171" width="12.85546875" style="298" customWidth="1"/>
    <col min="7172" max="7172" width="11.85546875" style="298" customWidth="1"/>
    <col min="7173" max="7173" width="16.28515625" style="298" customWidth="1"/>
    <col min="7174" max="7174" width="10.85546875" style="298" customWidth="1"/>
    <col min="7175" max="7176" width="10" style="298" customWidth="1"/>
    <col min="7177" max="7177" width="16.28515625" style="298" customWidth="1"/>
    <col min="7178" max="7178" width="11" style="298" customWidth="1"/>
    <col min="7179" max="7179" width="11.140625" style="298" customWidth="1"/>
    <col min="7180" max="7180" width="11" style="298" customWidth="1"/>
    <col min="7181" max="7181" width="10" style="298" customWidth="1"/>
    <col min="7182" max="7182" width="9.85546875" style="298" customWidth="1"/>
    <col min="7183" max="7183" width="10.42578125" style="298" customWidth="1"/>
    <col min="7184" max="7184" width="10.7109375" style="298" customWidth="1"/>
    <col min="7185" max="7185" width="11" style="298" customWidth="1"/>
    <col min="7186" max="7186" width="10.42578125" style="298" customWidth="1"/>
    <col min="7187" max="7187" width="9.140625" style="298" customWidth="1"/>
    <col min="7188" max="7188" width="11.140625" style="298" customWidth="1"/>
    <col min="7189" max="7189" width="9.5703125" style="298" bestFit="1" customWidth="1"/>
    <col min="7190" max="7424" width="9.140625" style="298"/>
    <col min="7425" max="7425" width="4.42578125" style="298" customWidth="1"/>
    <col min="7426" max="7426" width="37.7109375" style="298" customWidth="1"/>
    <col min="7427" max="7427" width="12.85546875" style="298" customWidth="1"/>
    <col min="7428" max="7428" width="11.85546875" style="298" customWidth="1"/>
    <col min="7429" max="7429" width="16.28515625" style="298" customWidth="1"/>
    <col min="7430" max="7430" width="10.85546875" style="298" customWidth="1"/>
    <col min="7431" max="7432" width="10" style="298" customWidth="1"/>
    <col min="7433" max="7433" width="16.28515625" style="298" customWidth="1"/>
    <col min="7434" max="7434" width="11" style="298" customWidth="1"/>
    <col min="7435" max="7435" width="11.140625" style="298" customWidth="1"/>
    <col min="7436" max="7436" width="11" style="298" customWidth="1"/>
    <col min="7437" max="7437" width="10" style="298" customWidth="1"/>
    <col min="7438" max="7438" width="9.85546875" style="298" customWidth="1"/>
    <col min="7439" max="7439" width="10.42578125" style="298" customWidth="1"/>
    <col min="7440" max="7440" width="10.7109375" style="298" customWidth="1"/>
    <col min="7441" max="7441" width="11" style="298" customWidth="1"/>
    <col min="7442" max="7442" width="10.42578125" style="298" customWidth="1"/>
    <col min="7443" max="7443" width="9.140625" style="298" customWidth="1"/>
    <col min="7444" max="7444" width="11.140625" style="298" customWidth="1"/>
    <col min="7445" max="7445" width="9.5703125" style="298" bestFit="1" customWidth="1"/>
    <col min="7446" max="7680" width="9.140625" style="298"/>
    <col min="7681" max="7681" width="4.42578125" style="298" customWidth="1"/>
    <col min="7682" max="7682" width="37.7109375" style="298" customWidth="1"/>
    <col min="7683" max="7683" width="12.85546875" style="298" customWidth="1"/>
    <col min="7684" max="7684" width="11.85546875" style="298" customWidth="1"/>
    <col min="7685" max="7685" width="16.28515625" style="298" customWidth="1"/>
    <col min="7686" max="7686" width="10.85546875" style="298" customWidth="1"/>
    <col min="7687" max="7688" width="10" style="298" customWidth="1"/>
    <col min="7689" max="7689" width="16.28515625" style="298" customWidth="1"/>
    <col min="7690" max="7690" width="11" style="298" customWidth="1"/>
    <col min="7691" max="7691" width="11.140625" style="298" customWidth="1"/>
    <col min="7692" max="7692" width="11" style="298" customWidth="1"/>
    <col min="7693" max="7693" width="10" style="298" customWidth="1"/>
    <col min="7694" max="7694" width="9.85546875" style="298" customWidth="1"/>
    <col min="7695" max="7695" width="10.42578125" style="298" customWidth="1"/>
    <col min="7696" max="7696" width="10.7109375" style="298" customWidth="1"/>
    <col min="7697" max="7697" width="11" style="298" customWidth="1"/>
    <col min="7698" max="7698" width="10.42578125" style="298" customWidth="1"/>
    <col min="7699" max="7699" width="9.140625" style="298" customWidth="1"/>
    <col min="7700" max="7700" width="11.140625" style="298" customWidth="1"/>
    <col min="7701" max="7701" width="9.5703125" style="298" bestFit="1" customWidth="1"/>
    <col min="7702" max="7936" width="9.140625" style="298"/>
    <col min="7937" max="7937" width="4.42578125" style="298" customWidth="1"/>
    <col min="7938" max="7938" width="37.7109375" style="298" customWidth="1"/>
    <col min="7939" max="7939" width="12.85546875" style="298" customWidth="1"/>
    <col min="7940" max="7940" width="11.85546875" style="298" customWidth="1"/>
    <col min="7941" max="7941" width="16.28515625" style="298" customWidth="1"/>
    <col min="7942" max="7942" width="10.85546875" style="298" customWidth="1"/>
    <col min="7943" max="7944" width="10" style="298" customWidth="1"/>
    <col min="7945" max="7945" width="16.28515625" style="298" customWidth="1"/>
    <col min="7946" max="7946" width="11" style="298" customWidth="1"/>
    <col min="7947" max="7947" width="11.140625" style="298" customWidth="1"/>
    <col min="7948" max="7948" width="11" style="298" customWidth="1"/>
    <col min="7949" max="7949" width="10" style="298" customWidth="1"/>
    <col min="7950" max="7950" width="9.85546875" style="298" customWidth="1"/>
    <col min="7951" max="7951" width="10.42578125" style="298" customWidth="1"/>
    <col min="7952" max="7952" width="10.7109375" style="298" customWidth="1"/>
    <col min="7953" max="7953" width="11" style="298" customWidth="1"/>
    <col min="7954" max="7954" width="10.42578125" style="298" customWidth="1"/>
    <col min="7955" max="7955" width="9.140625" style="298" customWidth="1"/>
    <col min="7956" max="7956" width="11.140625" style="298" customWidth="1"/>
    <col min="7957" max="7957" width="9.5703125" style="298" bestFit="1" customWidth="1"/>
    <col min="7958" max="8192" width="9.140625" style="298"/>
    <col min="8193" max="8193" width="4.42578125" style="298" customWidth="1"/>
    <col min="8194" max="8194" width="37.7109375" style="298" customWidth="1"/>
    <col min="8195" max="8195" width="12.85546875" style="298" customWidth="1"/>
    <col min="8196" max="8196" width="11.85546875" style="298" customWidth="1"/>
    <col min="8197" max="8197" width="16.28515625" style="298" customWidth="1"/>
    <col min="8198" max="8198" width="10.85546875" style="298" customWidth="1"/>
    <col min="8199" max="8200" width="10" style="298" customWidth="1"/>
    <col min="8201" max="8201" width="16.28515625" style="298" customWidth="1"/>
    <col min="8202" max="8202" width="11" style="298" customWidth="1"/>
    <col min="8203" max="8203" width="11.140625" style="298" customWidth="1"/>
    <col min="8204" max="8204" width="11" style="298" customWidth="1"/>
    <col min="8205" max="8205" width="10" style="298" customWidth="1"/>
    <col min="8206" max="8206" width="9.85546875" style="298" customWidth="1"/>
    <col min="8207" max="8207" width="10.42578125" style="298" customWidth="1"/>
    <col min="8208" max="8208" width="10.7109375" style="298" customWidth="1"/>
    <col min="8209" max="8209" width="11" style="298" customWidth="1"/>
    <col min="8210" max="8210" width="10.42578125" style="298" customWidth="1"/>
    <col min="8211" max="8211" width="9.140625" style="298" customWidth="1"/>
    <col min="8212" max="8212" width="11.140625" style="298" customWidth="1"/>
    <col min="8213" max="8213" width="9.5703125" style="298" bestFit="1" customWidth="1"/>
    <col min="8214" max="8448" width="9.140625" style="298"/>
    <col min="8449" max="8449" width="4.42578125" style="298" customWidth="1"/>
    <col min="8450" max="8450" width="37.7109375" style="298" customWidth="1"/>
    <col min="8451" max="8451" width="12.85546875" style="298" customWidth="1"/>
    <col min="8452" max="8452" width="11.85546875" style="298" customWidth="1"/>
    <col min="8453" max="8453" width="16.28515625" style="298" customWidth="1"/>
    <col min="8454" max="8454" width="10.85546875" style="298" customWidth="1"/>
    <col min="8455" max="8456" width="10" style="298" customWidth="1"/>
    <col min="8457" max="8457" width="16.28515625" style="298" customWidth="1"/>
    <col min="8458" max="8458" width="11" style="298" customWidth="1"/>
    <col min="8459" max="8459" width="11.140625" style="298" customWidth="1"/>
    <col min="8460" max="8460" width="11" style="298" customWidth="1"/>
    <col min="8461" max="8461" width="10" style="298" customWidth="1"/>
    <col min="8462" max="8462" width="9.85546875" style="298" customWidth="1"/>
    <col min="8463" max="8463" width="10.42578125" style="298" customWidth="1"/>
    <col min="8464" max="8464" width="10.7109375" style="298" customWidth="1"/>
    <col min="8465" max="8465" width="11" style="298" customWidth="1"/>
    <col min="8466" max="8466" width="10.42578125" style="298" customWidth="1"/>
    <col min="8467" max="8467" width="9.140625" style="298" customWidth="1"/>
    <col min="8468" max="8468" width="11.140625" style="298" customWidth="1"/>
    <col min="8469" max="8469" width="9.5703125" style="298" bestFit="1" customWidth="1"/>
    <col min="8470" max="8704" width="9.140625" style="298"/>
    <col min="8705" max="8705" width="4.42578125" style="298" customWidth="1"/>
    <col min="8706" max="8706" width="37.7109375" style="298" customWidth="1"/>
    <col min="8707" max="8707" width="12.85546875" style="298" customWidth="1"/>
    <col min="8708" max="8708" width="11.85546875" style="298" customWidth="1"/>
    <col min="8709" max="8709" width="16.28515625" style="298" customWidth="1"/>
    <col min="8710" max="8710" width="10.85546875" style="298" customWidth="1"/>
    <col min="8711" max="8712" width="10" style="298" customWidth="1"/>
    <col min="8713" max="8713" width="16.28515625" style="298" customWidth="1"/>
    <col min="8714" max="8714" width="11" style="298" customWidth="1"/>
    <col min="8715" max="8715" width="11.140625" style="298" customWidth="1"/>
    <col min="8716" max="8716" width="11" style="298" customWidth="1"/>
    <col min="8717" max="8717" width="10" style="298" customWidth="1"/>
    <col min="8718" max="8718" width="9.85546875" style="298" customWidth="1"/>
    <col min="8719" max="8719" width="10.42578125" style="298" customWidth="1"/>
    <col min="8720" max="8720" width="10.7109375" style="298" customWidth="1"/>
    <col min="8721" max="8721" width="11" style="298" customWidth="1"/>
    <col min="8722" max="8722" width="10.42578125" style="298" customWidth="1"/>
    <col min="8723" max="8723" width="9.140625" style="298" customWidth="1"/>
    <col min="8724" max="8724" width="11.140625" style="298" customWidth="1"/>
    <col min="8725" max="8725" width="9.5703125" style="298" bestFit="1" customWidth="1"/>
    <col min="8726" max="8960" width="9.140625" style="298"/>
    <col min="8961" max="8961" width="4.42578125" style="298" customWidth="1"/>
    <col min="8962" max="8962" width="37.7109375" style="298" customWidth="1"/>
    <col min="8963" max="8963" width="12.85546875" style="298" customWidth="1"/>
    <col min="8964" max="8964" width="11.85546875" style="298" customWidth="1"/>
    <col min="8965" max="8965" width="16.28515625" style="298" customWidth="1"/>
    <col min="8966" max="8966" width="10.85546875" style="298" customWidth="1"/>
    <col min="8967" max="8968" width="10" style="298" customWidth="1"/>
    <col min="8969" max="8969" width="16.28515625" style="298" customWidth="1"/>
    <col min="8970" max="8970" width="11" style="298" customWidth="1"/>
    <col min="8971" max="8971" width="11.140625" style="298" customWidth="1"/>
    <col min="8972" max="8972" width="11" style="298" customWidth="1"/>
    <col min="8973" max="8973" width="10" style="298" customWidth="1"/>
    <col min="8974" max="8974" width="9.85546875" style="298" customWidth="1"/>
    <col min="8975" max="8975" width="10.42578125" style="298" customWidth="1"/>
    <col min="8976" max="8976" width="10.7109375" style="298" customWidth="1"/>
    <col min="8977" max="8977" width="11" style="298" customWidth="1"/>
    <col min="8978" max="8978" width="10.42578125" style="298" customWidth="1"/>
    <col min="8979" max="8979" width="9.140625" style="298" customWidth="1"/>
    <col min="8980" max="8980" width="11.140625" style="298" customWidth="1"/>
    <col min="8981" max="8981" width="9.5703125" style="298" bestFit="1" customWidth="1"/>
    <col min="8982" max="9216" width="9.140625" style="298"/>
    <col min="9217" max="9217" width="4.42578125" style="298" customWidth="1"/>
    <col min="9218" max="9218" width="37.7109375" style="298" customWidth="1"/>
    <col min="9219" max="9219" width="12.85546875" style="298" customWidth="1"/>
    <col min="9220" max="9220" width="11.85546875" style="298" customWidth="1"/>
    <col min="9221" max="9221" width="16.28515625" style="298" customWidth="1"/>
    <col min="9222" max="9222" width="10.85546875" style="298" customWidth="1"/>
    <col min="9223" max="9224" width="10" style="298" customWidth="1"/>
    <col min="9225" max="9225" width="16.28515625" style="298" customWidth="1"/>
    <col min="9226" max="9226" width="11" style="298" customWidth="1"/>
    <col min="9227" max="9227" width="11.140625" style="298" customWidth="1"/>
    <col min="9228" max="9228" width="11" style="298" customWidth="1"/>
    <col min="9229" max="9229" width="10" style="298" customWidth="1"/>
    <col min="9230" max="9230" width="9.85546875" style="298" customWidth="1"/>
    <col min="9231" max="9231" width="10.42578125" style="298" customWidth="1"/>
    <col min="9232" max="9232" width="10.7109375" style="298" customWidth="1"/>
    <col min="9233" max="9233" width="11" style="298" customWidth="1"/>
    <col min="9234" max="9234" width="10.42578125" style="298" customWidth="1"/>
    <col min="9235" max="9235" width="9.140625" style="298" customWidth="1"/>
    <col min="9236" max="9236" width="11.140625" style="298" customWidth="1"/>
    <col min="9237" max="9237" width="9.5703125" style="298" bestFit="1" customWidth="1"/>
    <col min="9238" max="9472" width="9.140625" style="298"/>
    <col min="9473" max="9473" width="4.42578125" style="298" customWidth="1"/>
    <col min="9474" max="9474" width="37.7109375" style="298" customWidth="1"/>
    <col min="9475" max="9475" width="12.85546875" style="298" customWidth="1"/>
    <col min="9476" max="9476" width="11.85546875" style="298" customWidth="1"/>
    <col min="9477" max="9477" width="16.28515625" style="298" customWidth="1"/>
    <col min="9478" max="9478" width="10.85546875" style="298" customWidth="1"/>
    <col min="9479" max="9480" width="10" style="298" customWidth="1"/>
    <col min="9481" max="9481" width="16.28515625" style="298" customWidth="1"/>
    <col min="9482" max="9482" width="11" style="298" customWidth="1"/>
    <col min="9483" max="9483" width="11.140625" style="298" customWidth="1"/>
    <col min="9484" max="9484" width="11" style="298" customWidth="1"/>
    <col min="9485" max="9485" width="10" style="298" customWidth="1"/>
    <col min="9486" max="9486" width="9.85546875" style="298" customWidth="1"/>
    <col min="9487" max="9487" width="10.42578125" style="298" customWidth="1"/>
    <col min="9488" max="9488" width="10.7109375" style="298" customWidth="1"/>
    <col min="9489" max="9489" width="11" style="298" customWidth="1"/>
    <col min="9490" max="9490" width="10.42578125" style="298" customWidth="1"/>
    <col min="9491" max="9491" width="9.140625" style="298" customWidth="1"/>
    <col min="9492" max="9492" width="11.140625" style="298" customWidth="1"/>
    <col min="9493" max="9493" width="9.5703125" style="298" bestFit="1" customWidth="1"/>
    <col min="9494" max="9728" width="9.140625" style="298"/>
    <col min="9729" max="9729" width="4.42578125" style="298" customWidth="1"/>
    <col min="9730" max="9730" width="37.7109375" style="298" customWidth="1"/>
    <col min="9731" max="9731" width="12.85546875" style="298" customWidth="1"/>
    <col min="9732" max="9732" width="11.85546875" style="298" customWidth="1"/>
    <col min="9733" max="9733" width="16.28515625" style="298" customWidth="1"/>
    <col min="9734" max="9734" width="10.85546875" style="298" customWidth="1"/>
    <col min="9735" max="9736" width="10" style="298" customWidth="1"/>
    <col min="9737" max="9737" width="16.28515625" style="298" customWidth="1"/>
    <col min="9738" max="9738" width="11" style="298" customWidth="1"/>
    <col min="9739" max="9739" width="11.140625" style="298" customWidth="1"/>
    <col min="9740" max="9740" width="11" style="298" customWidth="1"/>
    <col min="9741" max="9741" width="10" style="298" customWidth="1"/>
    <col min="9742" max="9742" width="9.85546875" style="298" customWidth="1"/>
    <col min="9743" max="9743" width="10.42578125" style="298" customWidth="1"/>
    <col min="9744" max="9744" width="10.7109375" style="298" customWidth="1"/>
    <col min="9745" max="9745" width="11" style="298" customWidth="1"/>
    <col min="9746" max="9746" width="10.42578125" style="298" customWidth="1"/>
    <col min="9747" max="9747" width="9.140625" style="298" customWidth="1"/>
    <col min="9748" max="9748" width="11.140625" style="298" customWidth="1"/>
    <col min="9749" max="9749" width="9.5703125" style="298" bestFit="1" customWidth="1"/>
    <col min="9750" max="9984" width="9.140625" style="298"/>
    <col min="9985" max="9985" width="4.42578125" style="298" customWidth="1"/>
    <col min="9986" max="9986" width="37.7109375" style="298" customWidth="1"/>
    <col min="9987" max="9987" width="12.85546875" style="298" customWidth="1"/>
    <col min="9988" max="9988" width="11.85546875" style="298" customWidth="1"/>
    <col min="9989" max="9989" width="16.28515625" style="298" customWidth="1"/>
    <col min="9990" max="9990" width="10.85546875" style="298" customWidth="1"/>
    <col min="9991" max="9992" width="10" style="298" customWidth="1"/>
    <col min="9993" max="9993" width="16.28515625" style="298" customWidth="1"/>
    <col min="9994" max="9994" width="11" style="298" customWidth="1"/>
    <col min="9995" max="9995" width="11.140625" style="298" customWidth="1"/>
    <col min="9996" max="9996" width="11" style="298" customWidth="1"/>
    <col min="9997" max="9997" width="10" style="298" customWidth="1"/>
    <col min="9998" max="9998" width="9.85546875" style="298" customWidth="1"/>
    <col min="9999" max="9999" width="10.42578125" style="298" customWidth="1"/>
    <col min="10000" max="10000" width="10.7109375" style="298" customWidth="1"/>
    <col min="10001" max="10001" width="11" style="298" customWidth="1"/>
    <col min="10002" max="10002" width="10.42578125" style="298" customWidth="1"/>
    <col min="10003" max="10003" width="9.140625" style="298" customWidth="1"/>
    <col min="10004" max="10004" width="11.140625" style="298" customWidth="1"/>
    <col min="10005" max="10005" width="9.5703125" style="298" bestFit="1" customWidth="1"/>
    <col min="10006" max="10240" width="9.140625" style="298"/>
    <col min="10241" max="10241" width="4.42578125" style="298" customWidth="1"/>
    <col min="10242" max="10242" width="37.7109375" style="298" customWidth="1"/>
    <col min="10243" max="10243" width="12.85546875" style="298" customWidth="1"/>
    <col min="10244" max="10244" width="11.85546875" style="298" customWidth="1"/>
    <col min="10245" max="10245" width="16.28515625" style="298" customWidth="1"/>
    <col min="10246" max="10246" width="10.85546875" style="298" customWidth="1"/>
    <col min="10247" max="10248" width="10" style="298" customWidth="1"/>
    <col min="10249" max="10249" width="16.28515625" style="298" customWidth="1"/>
    <col min="10250" max="10250" width="11" style="298" customWidth="1"/>
    <col min="10251" max="10251" width="11.140625" style="298" customWidth="1"/>
    <col min="10252" max="10252" width="11" style="298" customWidth="1"/>
    <col min="10253" max="10253" width="10" style="298" customWidth="1"/>
    <col min="10254" max="10254" width="9.85546875" style="298" customWidth="1"/>
    <col min="10255" max="10255" width="10.42578125" style="298" customWidth="1"/>
    <col min="10256" max="10256" width="10.7109375" style="298" customWidth="1"/>
    <col min="10257" max="10257" width="11" style="298" customWidth="1"/>
    <col min="10258" max="10258" width="10.42578125" style="298" customWidth="1"/>
    <col min="10259" max="10259" width="9.140625" style="298" customWidth="1"/>
    <col min="10260" max="10260" width="11.140625" style="298" customWidth="1"/>
    <col min="10261" max="10261" width="9.5703125" style="298" bestFit="1" customWidth="1"/>
    <col min="10262" max="10496" width="9.140625" style="298"/>
    <col min="10497" max="10497" width="4.42578125" style="298" customWidth="1"/>
    <col min="10498" max="10498" width="37.7109375" style="298" customWidth="1"/>
    <col min="10499" max="10499" width="12.85546875" style="298" customWidth="1"/>
    <col min="10500" max="10500" width="11.85546875" style="298" customWidth="1"/>
    <col min="10501" max="10501" width="16.28515625" style="298" customWidth="1"/>
    <col min="10502" max="10502" width="10.85546875" style="298" customWidth="1"/>
    <col min="10503" max="10504" width="10" style="298" customWidth="1"/>
    <col min="10505" max="10505" width="16.28515625" style="298" customWidth="1"/>
    <col min="10506" max="10506" width="11" style="298" customWidth="1"/>
    <col min="10507" max="10507" width="11.140625" style="298" customWidth="1"/>
    <col min="10508" max="10508" width="11" style="298" customWidth="1"/>
    <col min="10509" max="10509" width="10" style="298" customWidth="1"/>
    <col min="10510" max="10510" width="9.85546875" style="298" customWidth="1"/>
    <col min="10511" max="10511" width="10.42578125" style="298" customWidth="1"/>
    <col min="10512" max="10512" width="10.7109375" style="298" customWidth="1"/>
    <col min="10513" max="10513" width="11" style="298" customWidth="1"/>
    <col min="10514" max="10514" width="10.42578125" style="298" customWidth="1"/>
    <col min="10515" max="10515" width="9.140625" style="298" customWidth="1"/>
    <col min="10516" max="10516" width="11.140625" style="298" customWidth="1"/>
    <col min="10517" max="10517" width="9.5703125" style="298" bestFit="1" customWidth="1"/>
    <col min="10518" max="10752" width="9.140625" style="298"/>
    <col min="10753" max="10753" width="4.42578125" style="298" customWidth="1"/>
    <col min="10754" max="10754" width="37.7109375" style="298" customWidth="1"/>
    <col min="10755" max="10755" width="12.85546875" style="298" customWidth="1"/>
    <col min="10756" max="10756" width="11.85546875" style="298" customWidth="1"/>
    <col min="10757" max="10757" width="16.28515625" style="298" customWidth="1"/>
    <col min="10758" max="10758" width="10.85546875" style="298" customWidth="1"/>
    <col min="10759" max="10760" width="10" style="298" customWidth="1"/>
    <col min="10761" max="10761" width="16.28515625" style="298" customWidth="1"/>
    <col min="10762" max="10762" width="11" style="298" customWidth="1"/>
    <col min="10763" max="10763" width="11.140625" style="298" customWidth="1"/>
    <col min="10764" max="10764" width="11" style="298" customWidth="1"/>
    <col min="10765" max="10765" width="10" style="298" customWidth="1"/>
    <col min="10766" max="10766" width="9.85546875" style="298" customWidth="1"/>
    <col min="10767" max="10767" width="10.42578125" style="298" customWidth="1"/>
    <col min="10768" max="10768" width="10.7109375" style="298" customWidth="1"/>
    <col min="10769" max="10769" width="11" style="298" customWidth="1"/>
    <col min="10770" max="10770" width="10.42578125" style="298" customWidth="1"/>
    <col min="10771" max="10771" width="9.140625" style="298" customWidth="1"/>
    <col min="10772" max="10772" width="11.140625" style="298" customWidth="1"/>
    <col min="10773" max="10773" width="9.5703125" style="298" bestFit="1" customWidth="1"/>
    <col min="10774" max="11008" width="9.140625" style="298"/>
    <col min="11009" max="11009" width="4.42578125" style="298" customWidth="1"/>
    <col min="11010" max="11010" width="37.7109375" style="298" customWidth="1"/>
    <col min="11011" max="11011" width="12.85546875" style="298" customWidth="1"/>
    <col min="11012" max="11012" width="11.85546875" style="298" customWidth="1"/>
    <col min="11013" max="11013" width="16.28515625" style="298" customWidth="1"/>
    <col min="11014" max="11014" width="10.85546875" style="298" customWidth="1"/>
    <col min="11015" max="11016" width="10" style="298" customWidth="1"/>
    <col min="11017" max="11017" width="16.28515625" style="298" customWidth="1"/>
    <col min="11018" max="11018" width="11" style="298" customWidth="1"/>
    <col min="11019" max="11019" width="11.140625" style="298" customWidth="1"/>
    <col min="11020" max="11020" width="11" style="298" customWidth="1"/>
    <col min="11021" max="11021" width="10" style="298" customWidth="1"/>
    <col min="11022" max="11022" width="9.85546875" style="298" customWidth="1"/>
    <col min="11023" max="11023" width="10.42578125" style="298" customWidth="1"/>
    <col min="11024" max="11024" width="10.7109375" style="298" customWidth="1"/>
    <col min="11025" max="11025" width="11" style="298" customWidth="1"/>
    <col min="11026" max="11026" width="10.42578125" style="298" customWidth="1"/>
    <col min="11027" max="11027" width="9.140625" style="298" customWidth="1"/>
    <col min="11028" max="11028" width="11.140625" style="298" customWidth="1"/>
    <col min="11029" max="11029" width="9.5703125" style="298" bestFit="1" customWidth="1"/>
    <col min="11030" max="11264" width="9.140625" style="298"/>
    <col min="11265" max="11265" width="4.42578125" style="298" customWidth="1"/>
    <col min="11266" max="11266" width="37.7109375" style="298" customWidth="1"/>
    <col min="11267" max="11267" width="12.85546875" style="298" customWidth="1"/>
    <col min="11268" max="11268" width="11.85546875" style="298" customWidth="1"/>
    <col min="11269" max="11269" width="16.28515625" style="298" customWidth="1"/>
    <col min="11270" max="11270" width="10.85546875" style="298" customWidth="1"/>
    <col min="11271" max="11272" width="10" style="298" customWidth="1"/>
    <col min="11273" max="11273" width="16.28515625" style="298" customWidth="1"/>
    <col min="11274" max="11274" width="11" style="298" customWidth="1"/>
    <col min="11275" max="11275" width="11.140625" style="298" customWidth="1"/>
    <col min="11276" max="11276" width="11" style="298" customWidth="1"/>
    <col min="11277" max="11277" width="10" style="298" customWidth="1"/>
    <col min="11278" max="11278" width="9.85546875" style="298" customWidth="1"/>
    <col min="11279" max="11279" width="10.42578125" style="298" customWidth="1"/>
    <col min="11280" max="11280" width="10.7109375" style="298" customWidth="1"/>
    <col min="11281" max="11281" width="11" style="298" customWidth="1"/>
    <col min="11282" max="11282" width="10.42578125" style="298" customWidth="1"/>
    <col min="11283" max="11283" width="9.140625" style="298" customWidth="1"/>
    <col min="11284" max="11284" width="11.140625" style="298" customWidth="1"/>
    <col min="11285" max="11285" width="9.5703125" style="298" bestFit="1" customWidth="1"/>
    <col min="11286" max="11520" width="9.140625" style="298"/>
    <col min="11521" max="11521" width="4.42578125" style="298" customWidth="1"/>
    <col min="11522" max="11522" width="37.7109375" style="298" customWidth="1"/>
    <col min="11523" max="11523" width="12.85546875" style="298" customWidth="1"/>
    <col min="11524" max="11524" width="11.85546875" style="298" customWidth="1"/>
    <col min="11525" max="11525" width="16.28515625" style="298" customWidth="1"/>
    <col min="11526" max="11526" width="10.85546875" style="298" customWidth="1"/>
    <col min="11527" max="11528" width="10" style="298" customWidth="1"/>
    <col min="11529" max="11529" width="16.28515625" style="298" customWidth="1"/>
    <col min="11530" max="11530" width="11" style="298" customWidth="1"/>
    <col min="11531" max="11531" width="11.140625" style="298" customWidth="1"/>
    <col min="11532" max="11532" width="11" style="298" customWidth="1"/>
    <col min="11533" max="11533" width="10" style="298" customWidth="1"/>
    <col min="11534" max="11534" width="9.85546875" style="298" customWidth="1"/>
    <col min="11535" max="11535" width="10.42578125" style="298" customWidth="1"/>
    <col min="11536" max="11536" width="10.7109375" style="298" customWidth="1"/>
    <col min="11537" max="11537" width="11" style="298" customWidth="1"/>
    <col min="11538" max="11538" width="10.42578125" style="298" customWidth="1"/>
    <col min="11539" max="11539" width="9.140625" style="298" customWidth="1"/>
    <col min="11540" max="11540" width="11.140625" style="298" customWidth="1"/>
    <col min="11541" max="11541" width="9.5703125" style="298" bestFit="1" customWidth="1"/>
    <col min="11542" max="11776" width="9.140625" style="298"/>
    <col min="11777" max="11777" width="4.42578125" style="298" customWidth="1"/>
    <col min="11778" max="11778" width="37.7109375" style="298" customWidth="1"/>
    <col min="11779" max="11779" width="12.85546875" style="298" customWidth="1"/>
    <col min="11780" max="11780" width="11.85546875" style="298" customWidth="1"/>
    <col min="11781" max="11781" width="16.28515625" style="298" customWidth="1"/>
    <col min="11782" max="11782" width="10.85546875" style="298" customWidth="1"/>
    <col min="11783" max="11784" width="10" style="298" customWidth="1"/>
    <col min="11785" max="11785" width="16.28515625" style="298" customWidth="1"/>
    <col min="11786" max="11786" width="11" style="298" customWidth="1"/>
    <col min="11787" max="11787" width="11.140625" style="298" customWidth="1"/>
    <col min="11788" max="11788" width="11" style="298" customWidth="1"/>
    <col min="11789" max="11789" width="10" style="298" customWidth="1"/>
    <col min="11790" max="11790" width="9.85546875" style="298" customWidth="1"/>
    <col min="11791" max="11791" width="10.42578125" style="298" customWidth="1"/>
    <col min="11792" max="11792" width="10.7109375" style="298" customWidth="1"/>
    <col min="11793" max="11793" width="11" style="298" customWidth="1"/>
    <col min="11794" max="11794" width="10.42578125" style="298" customWidth="1"/>
    <col min="11795" max="11795" width="9.140625" style="298" customWidth="1"/>
    <col min="11796" max="11796" width="11.140625" style="298" customWidth="1"/>
    <col min="11797" max="11797" width="9.5703125" style="298" bestFit="1" customWidth="1"/>
    <col min="11798" max="12032" width="9.140625" style="298"/>
    <col min="12033" max="12033" width="4.42578125" style="298" customWidth="1"/>
    <col min="12034" max="12034" width="37.7109375" style="298" customWidth="1"/>
    <col min="12035" max="12035" width="12.85546875" style="298" customWidth="1"/>
    <col min="12036" max="12036" width="11.85546875" style="298" customWidth="1"/>
    <col min="12037" max="12037" width="16.28515625" style="298" customWidth="1"/>
    <col min="12038" max="12038" width="10.85546875" style="298" customWidth="1"/>
    <col min="12039" max="12040" width="10" style="298" customWidth="1"/>
    <col min="12041" max="12041" width="16.28515625" style="298" customWidth="1"/>
    <col min="12042" max="12042" width="11" style="298" customWidth="1"/>
    <col min="12043" max="12043" width="11.140625" style="298" customWidth="1"/>
    <col min="12044" max="12044" width="11" style="298" customWidth="1"/>
    <col min="12045" max="12045" width="10" style="298" customWidth="1"/>
    <col min="12046" max="12046" width="9.85546875" style="298" customWidth="1"/>
    <col min="12047" max="12047" width="10.42578125" style="298" customWidth="1"/>
    <col min="12048" max="12048" width="10.7109375" style="298" customWidth="1"/>
    <col min="12049" max="12049" width="11" style="298" customWidth="1"/>
    <col min="12050" max="12050" width="10.42578125" style="298" customWidth="1"/>
    <col min="12051" max="12051" width="9.140625" style="298" customWidth="1"/>
    <col min="12052" max="12052" width="11.140625" style="298" customWidth="1"/>
    <col min="12053" max="12053" width="9.5703125" style="298" bestFit="1" customWidth="1"/>
    <col min="12054" max="12288" width="9.140625" style="298"/>
    <col min="12289" max="12289" width="4.42578125" style="298" customWidth="1"/>
    <col min="12290" max="12290" width="37.7109375" style="298" customWidth="1"/>
    <col min="12291" max="12291" width="12.85546875" style="298" customWidth="1"/>
    <col min="12292" max="12292" width="11.85546875" style="298" customWidth="1"/>
    <col min="12293" max="12293" width="16.28515625" style="298" customWidth="1"/>
    <col min="12294" max="12294" width="10.85546875" style="298" customWidth="1"/>
    <col min="12295" max="12296" width="10" style="298" customWidth="1"/>
    <col min="12297" max="12297" width="16.28515625" style="298" customWidth="1"/>
    <col min="12298" max="12298" width="11" style="298" customWidth="1"/>
    <col min="12299" max="12299" width="11.140625" style="298" customWidth="1"/>
    <col min="12300" max="12300" width="11" style="298" customWidth="1"/>
    <col min="12301" max="12301" width="10" style="298" customWidth="1"/>
    <col min="12302" max="12302" width="9.85546875" style="298" customWidth="1"/>
    <col min="12303" max="12303" width="10.42578125" style="298" customWidth="1"/>
    <col min="12304" max="12304" width="10.7109375" style="298" customWidth="1"/>
    <col min="12305" max="12305" width="11" style="298" customWidth="1"/>
    <col min="12306" max="12306" width="10.42578125" style="298" customWidth="1"/>
    <col min="12307" max="12307" width="9.140625" style="298" customWidth="1"/>
    <col min="12308" max="12308" width="11.140625" style="298" customWidth="1"/>
    <col min="12309" max="12309" width="9.5703125" style="298" bestFit="1" customWidth="1"/>
    <col min="12310" max="12544" width="9.140625" style="298"/>
    <col min="12545" max="12545" width="4.42578125" style="298" customWidth="1"/>
    <col min="12546" max="12546" width="37.7109375" style="298" customWidth="1"/>
    <col min="12547" max="12547" width="12.85546875" style="298" customWidth="1"/>
    <col min="12548" max="12548" width="11.85546875" style="298" customWidth="1"/>
    <col min="12549" max="12549" width="16.28515625" style="298" customWidth="1"/>
    <col min="12550" max="12550" width="10.85546875" style="298" customWidth="1"/>
    <col min="12551" max="12552" width="10" style="298" customWidth="1"/>
    <col min="12553" max="12553" width="16.28515625" style="298" customWidth="1"/>
    <col min="12554" max="12554" width="11" style="298" customWidth="1"/>
    <col min="12555" max="12555" width="11.140625" style="298" customWidth="1"/>
    <col min="12556" max="12556" width="11" style="298" customWidth="1"/>
    <col min="12557" max="12557" width="10" style="298" customWidth="1"/>
    <col min="12558" max="12558" width="9.85546875" style="298" customWidth="1"/>
    <col min="12559" max="12559" width="10.42578125" style="298" customWidth="1"/>
    <col min="12560" max="12560" width="10.7109375" style="298" customWidth="1"/>
    <col min="12561" max="12561" width="11" style="298" customWidth="1"/>
    <col min="12562" max="12562" width="10.42578125" style="298" customWidth="1"/>
    <col min="12563" max="12563" width="9.140625" style="298" customWidth="1"/>
    <col min="12564" max="12564" width="11.140625" style="298" customWidth="1"/>
    <col min="12565" max="12565" width="9.5703125" style="298" bestFit="1" customWidth="1"/>
    <col min="12566" max="12800" width="9.140625" style="298"/>
    <col min="12801" max="12801" width="4.42578125" style="298" customWidth="1"/>
    <col min="12802" max="12802" width="37.7109375" style="298" customWidth="1"/>
    <col min="12803" max="12803" width="12.85546875" style="298" customWidth="1"/>
    <col min="12804" max="12804" width="11.85546875" style="298" customWidth="1"/>
    <col min="12805" max="12805" width="16.28515625" style="298" customWidth="1"/>
    <col min="12806" max="12806" width="10.85546875" style="298" customWidth="1"/>
    <col min="12807" max="12808" width="10" style="298" customWidth="1"/>
    <col min="12809" max="12809" width="16.28515625" style="298" customWidth="1"/>
    <col min="12810" max="12810" width="11" style="298" customWidth="1"/>
    <col min="12811" max="12811" width="11.140625" style="298" customWidth="1"/>
    <col min="12812" max="12812" width="11" style="298" customWidth="1"/>
    <col min="12813" max="12813" width="10" style="298" customWidth="1"/>
    <col min="12814" max="12814" width="9.85546875" style="298" customWidth="1"/>
    <col min="12815" max="12815" width="10.42578125" style="298" customWidth="1"/>
    <col min="12816" max="12816" width="10.7109375" style="298" customWidth="1"/>
    <col min="12817" max="12817" width="11" style="298" customWidth="1"/>
    <col min="12818" max="12818" width="10.42578125" style="298" customWidth="1"/>
    <col min="12819" max="12819" width="9.140625" style="298" customWidth="1"/>
    <col min="12820" max="12820" width="11.140625" style="298" customWidth="1"/>
    <col min="12821" max="12821" width="9.5703125" style="298" bestFit="1" customWidth="1"/>
    <col min="12822" max="13056" width="9.140625" style="298"/>
    <col min="13057" max="13057" width="4.42578125" style="298" customWidth="1"/>
    <col min="13058" max="13058" width="37.7109375" style="298" customWidth="1"/>
    <col min="13059" max="13059" width="12.85546875" style="298" customWidth="1"/>
    <col min="13060" max="13060" width="11.85546875" style="298" customWidth="1"/>
    <col min="13061" max="13061" width="16.28515625" style="298" customWidth="1"/>
    <col min="13062" max="13062" width="10.85546875" style="298" customWidth="1"/>
    <col min="13063" max="13064" width="10" style="298" customWidth="1"/>
    <col min="13065" max="13065" width="16.28515625" style="298" customWidth="1"/>
    <col min="13066" max="13066" width="11" style="298" customWidth="1"/>
    <col min="13067" max="13067" width="11.140625" style="298" customWidth="1"/>
    <col min="13068" max="13068" width="11" style="298" customWidth="1"/>
    <col min="13069" max="13069" width="10" style="298" customWidth="1"/>
    <col min="13070" max="13070" width="9.85546875" style="298" customWidth="1"/>
    <col min="13071" max="13071" width="10.42578125" style="298" customWidth="1"/>
    <col min="13072" max="13072" width="10.7109375" style="298" customWidth="1"/>
    <col min="13073" max="13073" width="11" style="298" customWidth="1"/>
    <col min="13074" max="13074" width="10.42578125" style="298" customWidth="1"/>
    <col min="13075" max="13075" width="9.140625" style="298" customWidth="1"/>
    <col min="13076" max="13076" width="11.140625" style="298" customWidth="1"/>
    <col min="13077" max="13077" width="9.5703125" style="298" bestFit="1" customWidth="1"/>
    <col min="13078" max="13312" width="9.140625" style="298"/>
    <col min="13313" max="13313" width="4.42578125" style="298" customWidth="1"/>
    <col min="13314" max="13314" width="37.7109375" style="298" customWidth="1"/>
    <col min="13315" max="13315" width="12.85546875" style="298" customWidth="1"/>
    <col min="13316" max="13316" width="11.85546875" style="298" customWidth="1"/>
    <col min="13317" max="13317" width="16.28515625" style="298" customWidth="1"/>
    <col min="13318" max="13318" width="10.85546875" style="298" customWidth="1"/>
    <col min="13319" max="13320" width="10" style="298" customWidth="1"/>
    <col min="13321" max="13321" width="16.28515625" style="298" customWidth="1"/>
    <col min="13322" max="13322" width="11" style="298" customWidth="1"/>
    <col min="13323" max="13323" width="11.140625" style="298" customWidth="1"/>
    <col min="13324" max="13324" width="11" style="298" customWidth="1"/>
    <col min="13325" max="13325" width="10" style="298" customWidth="1"/>
    <col min="13326" max="13326" width="9.85546875" style="298" customWidth="1"/>
    <col min="13327" max="13327" width="10.42578125" style="298" customWidth="1"/>
    <col min="13328" max="13328" width="10.7109375" style="298" customWidth="1"/>
    <col min="13329" max="13329" width="11" style="298" customWidth="1"/>
    <col min="13330" max="13330" width="10.42578125" style="298" customWidth="1"/>
    <col min="13331" max="13331" width="9.140625" style="298" customWidth="1"/>
    <col min="13332" max="13332" width="11.140625" style="298" customWidth="1"/>
    <col min="13333" max="13333" width="9.5703125" style="298" bestFit="1" customWidth="1"/>
    <col min="13334" max="13568" width="9.140625" style="298"/>
    <col min="13569" max="13569" width="4.42578125" style="298" customWidth="1"/>
    <col min="13570" max="13570" width="37.7109375" style="298" customWidth="1"/>
    <col min="13571" max="13571" width="12.85546875" style="298" customWidth="1"/>
    <col min="13572" max="13572" width="11.85546875" style="298" customWidth="1"/>
    <col min="13573" max="13573" width="16.28515625" style="298" customWidth="1"/>
    <col min="13574" max="13574" width="10.85546875" style="298" customWidth="1"/>
    <col min="13575" max="13576" width="10" style="298" customWidth="1"/>
    <col min="13577" max="13577" width="16.28515625" style="298" customWidth="1"/>
    <col min="13578" max="13578" width="11" style="298" customWidth="1"/>
    <col min="13579" max="13579" width="11.140625" style="298" customWidth="1"/>
    <col min="13580" max="13580" width="11" style="298" customWidth="1"/>
    <col min="13581" max="13581" width="10" style="298" customWidth="1"/>
    <col min="13582" max="13582" width="9.85546875" style="298" customWidth="1"/>
    <col min="13583" max="13583" width="10.42578125" style="298" customWidth="1"/>
    <col min="13584" max="13584" width="10.7109375" style="298" customWidth="1"/>
    <col min="13585" max="13585" width="11" style="298" customWidth="1"/>
    <col min="13586" max="13586" width="10.42578125" style="298" customWidth="1"/>
    <col min="13587" max="13587" width="9.140625" style="298" customWidth="1"/>
    <col min="13588" max="13588" width="11.140625" style="298" customWidth="1"/>
    <col min="13589" max="13589" width="9.5703125" style="298" bestFit="1" customWidth="1"/>
    <col min="13590" max="13824" width="9.140625" style="298"/>
    <col min="13825" max="13825" width="4.42578125" style="298" customWidth="1"/>
    <col min="13826" max="13826" width="37.7109375" style="298" customWidth="1"/>
    <col min="13827" max="13827" width="12.85546875" style="298" customWidth="1"/>
    <col min="13828" max="13828" width="11.85546875" style="298" customWidth="1"/>
    <col min="13829" max="13829" width="16.28515625" style="298" customWidth="1"/>
    <col min="13830" max="13830" width="10.85546875" style="298" customWidth="1"/>
    <col min="13831" max="13832" width="10" style="298" customWidth="1"/>
    <col min="13833" max="13833" width="16.28515625" style="298" customWidth="1"/>
    <col min="13834" max="13834" width="11" style="298" customWidth="1"/>
    <col min="13835" max="13835" width="11.140625" style="298" customWidth="1"/>
    <col min="13836" max="13836" width="11" style="298" customWidth="1"/>
    <col min="13837" max="13837" width="10" style="298" customWidth="1"/>
    <col min="13838" max="13838" width="9.85546875" style="298" customWidth="1"/>
    <col min="13839" max="13839" width="10.42578125" style="298" customWidth="1"/>
    <col min="13840" max="13840" width="10.7109375" style="298" customWidth="1"/>
    <col min="13841" max="13841" width="11" style="298" customWidth="1"/>
    <col min="13842" max="13842" width="10.42578125" style="298" customWidth="1"/>
    <col min="13843" max="13843" width="9.140625" style="298" customWidth="1"/>
    <col min="13844" max="13844" width="11.140625" style="298" customWidth="1"/>
    <col min="13845" max="13845" width="9.5703125" style="298" bestFit="1" customWidth="1"/>
    <col min="13846" max="14080" width="9.140625" style="298"/>
    <col min="14081" max="14081" width="4.42578125" style="298" customWidth="1"/>
    <col min="14082" max="14082" width="37.7109375" style="298" customWidth="1"/>
    <col min="14083" max="14083" width="12.85546875" style="298" customWidth="1"/>
    <col min="14084" max="14084" width="11.85546875" style="298" customWidth="1"/>
    <col min="14085" max="14085" width="16.28515625" style="298" customWidth="1"/>
    <col min="14086" max="14086" width="10.85546875" style="298" customWidth="1"/>
    <col min="14087" max="14088" width="10" style="298" customWidth="1"/>
    <col min="14089" max="14089" width="16.28515625" style="298" customWidth="1"/>
    <col min="14090" max="14090" width="11" style="298" customWidth="1"/>
    <col min="14091" max="14091" width="11.140625" style="298" customWidth="1"/>
    <col min="14092" max="14092" width="11" style="298" customWidth="1"/>
    <col min="14093" max="14093" width="10" style="298" customWidth="1"/>
    <col min="14094" max="14094" width="9.85546875" style="298" customWidth="1"/>
    <col min="14095" max="14095" width="10.42578125" style="298" customWidth="1"/>
    <col min="14096" max="14096" width="10.7109375" style="298" customWidth="1"/>
    <col min="14097" max="14097" width="11" style="298" customWidth="1"/>
    <col min="14098" max="14098" width="10.42578125" style="298" customWidth="1"/>
    <col min="14099" max="14099" width="9.140625" style="298" customWidth="1"/>
    <col min="14100" max="14100" width="11.140625" style="298" customWidth="1"/>
    <col min="14101" max="14101" width="9.5703125" style="298" bestFit="1" customWidth="1"/>
    <col min="14102" max="14336" width="9.140625" style="298"/>
    <col min="14337" max="14337" width="4.42578125" style="298" customWidth="1"/>
    <col min="14338" max="14338" width="37.7109375" style="298" customWidth="1"/>
    <col min="14339" max="14339" width="12.85546875" style="298" customWidth="1"/>
    <col min="14340" max="14340" width="11.85546875" style="298" customWidth="1"/>
    <col min="14341" max="14341" width="16.28515625" style="298" customWidth="1"/>
    <col min="14342" max="14342" width="10.85546875" style="298" customWidth="1"/>
    <col min="14343" max="14344" width="10" style="298" customWidth="1"/>
    <col min="14345" max="14345" width="16.28515625" style="298" customWidth="1"/>
    <col min="14346" max="14346" width="11" style="298" customWidth="1"/>
    <col min="14347" max="14347" width="11.140625" style="298" customWidth="1"/>
    <col min="14348" max="14348" width="11" style="298" customWidth="1"/>
    <col min="14349" max="14349" width="10" style="298" customWidth="1"/>
    <col min="14350" max="14350" width="9.85546875" style="298" customWidth="1"/>
    <col min="14351" max="14351" width="10.42578125" style="298" customWidth="1"/>
    <col min="14352" max="14352" width="10.7109375" style="298" customWidth="1"/>
    <col min="14353" max="14353" width="11" style="298" customWidth="1"/>
    <col min="14354" max="14354" width="10.42578125" style="298" customWidth="1"/>
    <col min="14355" max="14355" width="9.140625" style="298" customWidth="1"/>
    <col min="14356" max="14356" width="11.140625" style="298" customWidth="1"/>
    <col min="14357" max="14357" width="9.5703125" style="298" bestFit="1" customWidth="1"/>
    <col min="14358" max="14592" width="9.140625" style="298"/>
    <col min="14593" max="14593" width="4.42578125" style="298" customWidth="1"/>
    <col min="14594" max="14594" width="37.7109375" style="298" customWidth="1"/>
    <col min="14595" max="14595" width="12.85546875" style="298" customWidth="1"/>
    <col min="14596" max="14596" width="11.85546875" style="298" customWidth="1"/>
    <col min="14597" max="14597" width="16.28515625" style="298" customWidth="1"/>
    <col min="14598" max="14598" width="10.85546875" style="298" customWidth="1"/>
    <col min="14599" max="14600" width="10" style="298" customWidth="1"/>
    <col min="14601" max="14601" width="16.28515625" style="298" customWidth="1"/>
    <col min="14602" max="14602" width="11" style="298" customWidth="1"/>
    <col min="14603" max="14603" width="11.140625" style="298" customWidth="1"/>
    <col min="14604" max="14604" width="11" style="298" customWidth="1"/>
    <col min="14605" max="14605" width="10" style="298" customWidth="1"/>
    <col min="14606" max="14606" width="9.85546875" style="298" customWidth="1"/>
    <col min="14607" max="14607" width="10.42578125" style="298" customWidth="1"/>
    <col min="14608" max="14608" width="10.7109375" style="298" customWidth="1"/>
    <col min="14609" max="14609" width="11" style="298" customWidth="1"/>
    <col min="14610" max="14610" width="10.42578125" style="298" customWidth="1"/>
    <col min="14611" max="14611" width="9.140625" style="298" customWidth="1"/>
    <col min="14612" max="14612" width="11.140625" style="298" customWidth="1"/>
    <col min="14613" max="14613" width="9.5703125" style="298" bestFit="1" customWidth="1"/>
    <col min="14614" max="14848" width="9.140625" style="298"/>
    <col min="14849" max="14849" width="4.42578125" style="298" customWidth="1"/>
    <col min="14850" max="14850" width="37.7109375" style="298" customWidth="1"/>
    <col min="14851" max="14851" width="12.85546875" style="298" customWidth="1"/>
    <col min="14852" max="14852" width="11.85546875" style="298" customWidth="1"/>
    <col min="14853" max="14853" width="16.28515625" style="298" customWidth="1"/>
    <col min="14854" max="14854" width="10.85546875" style="298" customWidth="1"/>
    <col min="14855" max="14856" width="10" style="298" customWidth="1"/>
    <col min="14857" max="14857" width="16.28515625" style="298" customWidth="1"/>
    <col min="14858" max="14858" width="11" style="298" customWidth="1"/>
    <col min="14859" max="14859" width="11.140625" style="298" customWidth="1"/>
    <col min="14860" max="14860" width="11" style="298" customWidth="1"/>
    <col min="14861" max="14861" width="10" style="298" customWidth="1"/>
    <col min="14862" max="14862" width="9.85546875" style="298" customWidth="1"/>
    <col min="14863" max="14863" width="10.42578125" style="298" customWidth="1"/>
    <col min="14864" max="14864" width="10.7109375" style="298" customWidth="1"/>
    <col min="14865" max="14865" width="11" style="298" customWidth="1"/>
    <col min="14866" max="14866" width="10.42578125" style="298" customWidth="1"/>
    <col min="14867" max="14867" width="9.140625" style="298" customWidth="1"/>
    <col min="14868" max="14868" width="11.140625" style="298" customWidth="1"/>
    <col min="14869" max="14869" width="9.5703125" style="298" bestFit="1" customWidth="1"/>
    <col min="14870" max="15104" width="9.140625" style="298"/>
    <col min="15105" max="15105" width="4.42578125" style="298" customWidth="1"/>
    <col min="15106" max="15106" width="37.7109375" style="298" customWidth="1"/>
    <col min="15107" max="15107" width="12.85546875" style="298" customWidth="1"/>
    <col min="15108" max="15108" width="11.85546875" style="298" customWidth="1"/>
    <col min="15109" max="15109" width="16.28515625" style="298" customWidth="1"/>
    <col min="15110" max="15110" width="10.85546875" style="298" customWidth="1"/>
    <col min="15111" max="15112" width="10" style="298" customWidth="1"/>
    <col min="15113" max="15113" width="16.28515625" style="298" customWidth="1"/>
    <col min="15114" max="15114" width="11" style="298" customWidth="1"/>
    <col min="15115" max="15115" width="11.140625" style="298" customWidth="1"/>
    <col min="15116" max="15116" width="11" style="298" customWidth="1"/>
    <col min="15117" max="15117" width="10" style="298" customWidth="1"/>
    <col min="15118" max="15118" width="9.85546875" style="298" customWidth="1"/>
    <col min="15119" max="15119" width="10.42578125" style="298" customWidth="1"/>
    <col min="15120" max="15120" width="10.7109375" style="298" customWidth="1"/>
    <col min="15121" max="15121" width="11" style="298" customWidth="1"/>
    <col min="15122" max="15122" width="10.42578125" style="298" customWidth="1"/>
    <col min="15123" max="15123" width="9.140625" style="298" customWidth="1"/>
    <col min="15124" max="15124" width="11.140625" style="298" customWidth="1"/>
    <col min="15125" max="15125" width="9.5703125" style="298" bestFit="1" customWidth="1"/>
    <col min="15126" max="15360" width="9.140625" style="298"/>
    <col min="15361" max="15361" width="4.42578125" style="298" customWidth="1"/>
    <col min="15362" max="15362" width="37.7109375" style="298" customWidth="1"/>
    <col min="15363" max="15363" width="12.85546875" style="298" customWidth="1"/>
    <col min="15364" max="15364" width="11.85546875" style="298" customWidth="1"/>
    <col min="15365" max="15365" width="16.28515625" style="298" customWidth="1"/>
    <col min="15366" max="15366" width="10.85546875" style="298" customWidth="1"/>
    <col min="15367" max="15368" width="10" style="298" customWidth="1"/>
    <col min="15369" max="15369" width="16.28515625" style="298" customWidth="1"/>
    <col min="15370" max="15370" width="11" style="298" customWidth="1"/>
    <col min="15371" max="15371" width="11.140625" style="298" customWidth="1"/>
    <col min="15372" max="15372" width="11" style="298" customWidth="1"/>
    <col min="15373" max="15373" width="10" style="298" customWidth="1"/>
    <col min="15374" max="15374" width="9.85546875" style="298" customWidth="1"/>
    <col min="15375" max="15375" width="10.42578125" style="298" customWidth="1"/>
    <col min="15376" max="15376" width="10.7109375" style="298" customWidth="1"/>
    <col min="15377" max="15377" width="11" style="298" customWidth="1"/>
    <col min="15378" max="15378" width="10.42578125" style="298" customWidth="1"/>
    <col min="15379" max="15379" width="9.140625" style="298" customWidth="1"/>
    <col min="15380" max="15380" width="11.140625" style="298" customWidth="1"/>
    <col min="15381" max="15381" width="9.5703125" style="298" bestFit="1" customWidth="1"/>
    <col min="15382" max="15616" width="9.140625" style="298"/>
    <col min="15617" max="15617" width="4.42578125" style="298" customWidth="1"/>
    <col min="15618" max="15618" width="37.7109375" style="298" customWidth="1"/>
    <col min="15619" max="15619" width="12.85546875" style="298" customWidth="1"/>
    <col min="15620" max="15620" width="11.85546875" style="298" customWidth="1"/>
    <col min="15621" max="15621" width="16.28515625" style="298" customWidth="1"/>
    <col min="15622" max="15622" width="10.85546875" style="298" customWidth="1"/>
    <col min="15623" max="15624" width="10" style="298" customWidth="1"/>
    <col min="15625" max="15625" width="16.28515625" style="298" customWidth="1"/>
    <col min="15626" max="15626" width="11" style="298" customWidth="1"/>
    <col min="15627" max="15627" width="11.140625" style="298" customWidth="1"/>
    <col min="15628" max="15628" width="11" style="298" customWidth="1"/>
    <col min="15629" max="15629" width="10" style="298" customWidth="1"/>
    <col min="15630" max="15630" width="9.85546875" style="298" customWidth="1"/>
    <col min="15631" max="15631" width="10.42578125" style="298" customWidth="1"/>
    <col min="15632" max="15632" width="10.7109375" style="298" customWidth="1"/>
    <col min="15633" max="15633" width="11" style="298" customWidth="1"/>
    <col min="15634" max="15634" width="10.42578125" style="298" customWidth="1"/>
    <col min="15635" max="15635" width="9.140625" style="298" customWidth="1"/>
    <col min="15636" max="15636" width="11.140625" style="298" customWidth="1"/>
    <col min="15637" max="15637" width="9.5703125" style="298" bestFit="1" customWidth="1"/>
    <col min="15638" max="15872" width="9.140625" style="298"/>
    <col min="15873" max="15873" width="4.42578125" style="298" customWidth="1"/>
    <col min="15874" max="15874" width="37.7109375" style="298" customWidth="1"/>
    <col min="15875" max="15875" width="12.85546875" style="298" customWidth="1"/>
    <col min="15876" max="15876" width="11.85546875" style="298" customWidth="1"/>
    <col min="15877" max="15877" width="16.28515625" style="298" customWidth="1"/>
    <col min="15878" max="15878" width="10.85546875" style="298" customWidth="1"/>
    <col min="15879" max="15880" width="10" style="298" customWidth="1"/>
    <col min="15881" max="15881" width="16.28515625" style="298" customWidth="1"/>
    <col min="15882" max="15882" width="11" style="298" customWidth="1"/>
    <col min="15883" max="15883" width="11.140625" style="298" customWidth="1"/>
    <col min="15884" max="15884" width="11" style="298" customWidth="1"/>
    <col min="15885" max="15885" width="10" style="298" customWidth="1"/>
    <col min="15886" max="15886" width="9.85546875" style="298" customWidth="1"/>
    <col min="15887" max="15887" width="10.42578125" style="298" customWidth="1"/>
    <col min="15888" max="15888" width="10.7109375" style="298" customWidth="1"/>
    <col min="15889" max="15889" width="11" style="298" customWidth="1"/>
    <col min="15890" max="15890" width="10.42578125" style="298" customWidth="1"/>
    <col min="15891" max="15891" width="9.140625" style="298" customWidth="1"/>
    <col min="15892" max="15892" width="11.140625" style="298" customWidth="1"/>
    <col min="15893" max="15893" width="9.5703125" style="298" bestFit="1" customWidth="1"/>
    <col min="15894" max="16128" width="9.140625" style="298"/>
    <col min="16129" max="16129" width="4.42578125" style="298" customWidth="1"/>
    <col min="16130" max="16130" width="37.7109375" style="298" customWidth="1"/>
    <col min="16131" max="16131" width="12.85546875" style="298" customWidth="1"/>
    <col min="16132" max="16132" width="11.85546875" style="298" customWidth="1"/>
    <col min="16133" max="16133" width="16.28515625" style="298" customWidth="1"/>
    <col min="16134" max="16134" width="10.85546875" style="298" customWidth="1"/>
    <col min="16135" max="16136" width="10" style="298" customWidth="1"/>
    <col min="16137" max="16137" width="16.28515625" style="298" customWidth="1"/>
    <col min="16138" max="16138" width="11" style="298" customWidth="1"/>
    <col min="16139" max="16139" width="11.140625" style="298" customWidth="1"/>
    <col min="16140" max="16140" width="11" style="298" customWidth="1"/>
    <col min="16141" max="16141" width="10" style="298" customWidth="1"/>
    <col min="16142" max="16142" width="9.85546875" style="298" customWidth="1"/>
    <col min="16143" max="16143" width="10.42578125" style="298" customWidth="1"/>
    <col min="16144" max="16144" width="10.7109375" style="298" customWidth="1"/>
    <col min="16145" max="16145" width="11" style="298" customWidth="1"/>
    <col min="16146" max="16146" width="10.42578125" style="298" customWidth="1"/>
    <col min="16147" max="16147" width="9.140625" style="298" customWidth="1"/>
    <col min="16148" max="16148" width="11.140625" style="298" customWidth="1"/>
    <col min="16149" max="16149" width="9.5703125" style="298" bestFit="1" customWidth="1"/>
    <col min="16150" max="16384" width="9.140625" style="298"/>
  </cols>
  <sheetData>
    <row r="1" spans="1:21" x14ac:dyDescent="0.25">
      <c r="S1" s="434" t="s">
        <v>84</v>
      </c>
      <c r="T1" s="435"/>
    </row>
    <row r="2" spans="1:21" x14ac:dyDescent="0.25">
      <c r="S2" s="270"/>
      <c r="T2" s="270"/>
    </row>
    <row r="3" spans="1:21" x14ac:dyDescent="0.25">
      <c r="S3" s="270"/>
      <c r="T3" s="270"/>
    </row>
    <row r="4" spans="1:21" ht="20.25" x14ac:dyDescent="0.25">
      <c r="B4" s="436" t="s">
        <v>129</v>
      </c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</row>
    <row r="5" spans="1:21" ht="21" thickBot="1" x14ac:dyDescent="0.3"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</row>
    <row r="6" spans="1:21" s="282" customFormat="1" ht="16.5" thickBot="1" x14ac:dyDescent="0.3">
      <c r="A6" s="448" t="s">
        <v>39</v>
      </c>
      <c r="B6" s="450" t="s">
        <v>62</v>
      </c>
      <c r="C6" s="448" t="s">
        <v>85</v>
      </c>
      <c r="D6" s="432" t="s">
        <v>86</v>
      </c>
      <c r="E6" s="452" t="s">
        <v>87</v>
      </c>
      <c r="F6" s="430" t="s">
        <v>88</v>
      </c>
      <c r="G6" s="430" t="s">
        <v>89</v>
      </c>
      <c r="H6" s="437" t="s">
        <v>90</v>
      </c>
      <c r="I6" s="448" t="s">
        <v>91</v>
      </c>
      <c r="J6" s="430" t="s">
        <v>88</v>
      </c>
      <c r="K6" s="430" t="s">
        <v>89</v>
      </c>
      <c r="L6" s="432" t="s">
        <v>90</v>
      </c>
      <c r="M6" s="439" t="s">
        <v>92</v>
      </c>
      <c r="N6" s="440"/>
      <c r="O6" s="440"/>
      <c r="P6" s="440"/>
      <c r="Q6" s="440"/>
      <c r="R6" s="440"/>
      <c r="S6" s="440"/>
      <c r="T6" s="441"/>
    </row>
    <row r="7" spans="1:21" s="282" customFormat="1" ht="41.45" customHeight="1" x14ac:dyDescent="0.25">
      <c r="A7" s="449"/>
      <c r="B7" s="451"/>
      <c r="C7" s="449"/>
      <c r="D7" s="433"/>
      <c r="E7" s="453"/>
      <c r="F7" s="431"/>
      <c r="G7" s="431"/>
      <c r="H7" s="438"/>
      <c r="I7" s="449"/>
      <c r="J7" s="431"/>
      <c r="K7" s="431"/>
      <c r="L7" s="433"/>
      <c r="M7" s="442" t="s">
        <v>93</v>
      </c>
      <c r="N7" s="443"/>
      <c r="O7" s="444" t="s">
        <v>94</v>
      </c>
      <c r="P7" s="445"/>
      <c r="Q7" s="446" t="s">
        <v>95</v>
      </c>
      <c r="R7" s="447"/>
      <c r="S7" s="444" t="s">
        <v>96</v>
      </c>
      <c r="T7" s="445"/>
    </row>
    <row r="8" spans="1:21" s="282" customFormat="1" ht="65.25" customHeight="1" x14ac:dyDescent="0.25">
      <c r="A8" s="449"/>
      <c r="B8" s="451"/>
      <c r="C8" s="449"/>
      <c r="D8" s="433"/>
      <c r="E8" s="453"/>
      <c r="F8" s="431"/>
      <c r="G8" s="431"/>
      <c r="H8" s="438"/>
      <c r="I8" s="449"/>
      <c r="J8" s="431"/>
      <c r="K8" s="431"/>
      <c r="L8" s="433"/>
      <c r="M8" s="283" t="s">
        <v>97</v>
      </c>
      <c r="N8" s="284" t="s">
        <v>98</v>
      </c>
      <c r="O8" s="285" t="s">
        <v>97</v>
      </c>
      <c r="P8" s="286" t="s">
        <v>98</v>
      </c>
      <c r="Q8" s="283" t="s">
        <v>97</v>
      </c>
      <c r="R8" s="284" t="s">
        <v>98</v>
      </c>
      <c r="S8" s="285" t="s">
        <v>97</v>
      </c>
      <c r="T8" s="286" t="s">
        <v>98</v>
      </c>
    </row>
    <row r="9" spans="1:21" s="282" customFormat="1" ht="48" thickBot="1" x14ac:dyDescent="0.3">
      <c r="A9" s="287">
        <v>1</v>
      </c>
      <c r="B9" s="288">
        <v>2</v>
      </c>
      <c r="C9" s="289" t="s">
        <v>182</v>
      </c>
      <c r="D9" s="290" t="s">
        <v>183</v>
      </c>
      <c r="E9" s="291" t="s">
        <v>184</v>
      </c>
      <c r="F9" s="292" t="s">
        <v>185</v>
      </c>
      <c r="G9" s="292" t="s">
        <v>186</v>
      </c>
      <c r="H9" s="293" t="s">
        <v>187</v>
      </c>
      <c r="I9" s="294" t="s">
        <v>99</v>
      </c>
      <c r="J9" s="295" t="s">
        <v>100</v>
      </c>
      <c r="K9" s="295" t="s">
        <v>101</v>
      </c>
      <c r="L9" s="296" t="s">
        <v>102</v>
      </c>
      <c r="M9" s="297">
        <v>13</v>
      </c>
      <c r="N9" s="288" t="s">
        <v>103</v>
      </c>
      <c r="O9" s="287">
        <v>15</v>
      </c>
      <c r="P9" s="296" t="s">
        <v>104</v>
      </c>
      <c r="Q9" s="297">
        <v>17</v>
      </c>
      <c r="R9" s="288" t="s">
        <v>105</v>
      </c>
      <c r="S9" s="287">
        <v>19</v>
      </c>
      <c r="T9" s="296" t="s">
        <v>106</v>
      </c>
    </row>
    <row r="10" spans="1:21" s="304" customFormat="1" ht="18.75" x14ac:dyDescent="0.25">
      <c r="A10" s="300"/>
      <c r="B10" s="301" t="s">
        <v>107</v>
      </c>
      <c r="C10" s="302" t="s">
        <v>79</v>
      </c>
      <c r="D10" s="303" t="s">
        <v>79</v>
      </c>
      <c r="E10" s="271">
        <f>M10+O10+Q10+S10</f>
        <v>78789505.140000001</v>
      </c>
      <c r="F10" s="272" t="s">
        <v>79</v>
      </c>
      <c r="G10" s="272" t="s">
        <v>79</v>
      </c>
      <c r="H10" s="273" t="s">
        <v>79</v>
      </c>
      <c r="I10" s="274">
        <f>M10+Q10+S10</f>
        <v>78789505.140000001</v>
      </c>
      <c r="J10" s="272" t="s">
        <v>79</v>
      </c>
      <c r="K10" s="272" t="s">
        <v>79</v>
      </c>
      <c r="L10" s="275" t="s">
        <v>79</v>
      </c>
      <c r="M10" s="271">
        <f>M11+M12+M13+M14+M15+M16+M17+M18</f>
        <v>78128345.689999998</v>
      </c>
      <c r="N10" s="273" t="s">
        <v>79</v>
      </c>
      <c r="O10" s="274">
        <f>SUM(O11:O14)</f>
        <v>0</v>
      </c>
      <c r="P10" s="275" t="s">
        <v>79</v>
      </c>
      <c r="Q10" s="271">
        <f>SUM(Q11:Q14)</f>
        <v>74342.720000000001</v>
      </c>
      <c r="R10" s="273" t="s">
        <v>79</v>
      </c>
      <c r="S10" s="274">
        <f>SUM(S11:S14)</f>
        <v>586816.73</v>
      </c>
      <c r="T10" s="275" t="s">
        <v>79</v>
      </c>
    </row>
    <row r="11" spans="1:21" ht="75" x14ac:dyDescent="0.25">
      <c r="A11" s="305">
        <v>1</v>
      </c>
      <c r="B11" s="306" t="s">
        <v>175</v>
      </c>
      <c r="C11" s="276">
        <f>'форма 3'!H7</f>
        <v>165</v>
      </c>
      <c r="D11" s="277"/>
      <c r="E11" s="345">
        <f>M11+O11+Q11+S11</f>
        <v>51950099.579999991</v>
      </c>
      <c r="F11" s="278" t="e">
        <f>E11/D11</f>
        <v>#DIV/0!</v>
      </c>
      <c r="G11" s="278">
        <f>E11/C11</f>
        <v>314849.08836363629</v>
      </c>
      <c r="H11" s="279">
        <f>G11/4</f>
        <v>78712.272090909071</v>
      </c>
      <c r="I11" s="276">
        <f>M11+Q11+S11</f>
        <v>51950099.579999991</v>
      </c>
      <c r="J11" s="278" t="e">
        <f>I11/D11</f>
        <v>#DIV/0!</v>
      </c>
      <c r="K11" s="278">
        <f>I11/C11</f>
        <v>314849.08836363629</v>
      </c>
      <c r="L11" s="280"/>
      <c r="M11" s="281">
        <f>78128345.69-M12-M13-M14-M15-M16-M17-M18</f>
        <v>51288940.129999995</v>
      </c>
      <c r="N11" s="279">
        <f>M11/C11/4</f>
        <v>77710.515348484842</v>
      </c>
      <c r="O11" s="276"/>
      <c r="P11" s="280"/>
      <c r="Q11" s="281">
        <v>74342.720000000001</v>
      </c>
      <c r="R11" s="279">
        <f>Q11/C11/4</f>
        <v>112.64048484848485</v>
      </c>
      <c r="S11" s="276">
        <v>586816.73</v>
      </c>
      <c r="T11" s="280">
        <f>S11/C11/4</f>
        <v>889.11625757575757</v>
      </c>
      <c r="U11" s="307"/>
    </row>
    <row r="12" spans="1:21" ht="37.5" x14ac:dyDescent="0.25">
      <c r="A12" s="305">
        <v>2</v>
      </c>
      <c r="B12" s="306" t="s">
        <v>190</v>
      </c>
      <c r="C12" s="276">
        <f>'форма 3'!H8</f>
        <v>2100</v>
      </c>
      <c r="D12" s="277"/>
      <c r="E12" s="345">
        <f t="shared" ref="E12" si="0">M12+O12+Q12+S12</f>
        <v>18889405.559999999</v>
      </c>
      <c r="F12" s="278" t="e">
        <f>E12/D12</f>
        <v>#DIV/0!</v>
      </c>
      <c r="G12" s="278">
        <f t="shared" ref="G12:G15" si="1">E12/C12</f>
        <v>8994.9550285714286</v>
      </c>
      <c r="H12" s="279"/>
      <c r="I12" s="276">
        <f t="shared" ref="I12:I18" si="2">M12+Q12+S12</f>
        <v>18889405.559999999</v>
      </c>
      <c r="J12" s="278" t="e">
        <f t="shared" ref="J12:J14" si="3">I12/D12</f>
        <v>#DIV/0!</v>
      </c>
      <c r="K12" s="278">
        <f>I12/C12</f>
        <v>8994.9550285714286</v>
      </c>
      <c r="L12" s="280"/>
      <c r="M12" s="281">
        <f>1574117.13*12</f>
        <v>18889405.559999999</v>
      </c>
      <c r="N12" s="279">
        <f t="shared" ref="N12:N18" si="4">M12/C12/4</f>
        <v>2248.7387571428571</v>
      </c>
      <c r="O12" s="276"/>
      <c r="P12" s="280"/>
      <c r="Q12" s="281"/>
      <c r="R12" s="279"/>
      <c r="S12" s="276"/>
      <c r="T12" s="280"/>
      <c r="U12" s="307"/>
    </row>
    <row r="13" spans="1:21" ht="56.25" x14ac:dyDescent="0.25">
      <c r="A13" s="305">
        <v>3</v>
      </c>
      <c r="B13" s="306" t="s">
        <v>172</v>
      </c>
      <c r="C13" s="276">
        <f>'форма 3'!H9</f>
        <v>150</v>
      </c>
      <c r="D13" s="277"/>
      <c r="E13" s="281">
        <v>128464</v>
      </c>
      <c r="F13" s="278" t="e">
        <f t="shared" ref="F13:F14" si="5">E13/D13</f>
        <v>#DIV/0!</v>
      </c>
      <c r="G13" s="278">
        <f t="shared" si="1"/>
        <v>856.42666666666662</v>
      </c>
      <c r="H13" s="279"/>
      <c r="I13" s="276">
        <f t="shared" si="2"/>
        <v>1800000</v>
      </c>
      <c r="J13" s="278" t="e">
        <f t="shared" si="3"/>
        <v>#DIV/0!</v>
      </c>
      <c r="K13" s="278">
        <f>I13/C13</f>
        <v>12000</v>
      </c>
      <c r="L13" s="280"/>
      <c r="M13" s="281">
        <f>900000*2</f>
        <v>1800000</v>
      </c>
      <c r="N13" s="279">
        <f t="shared" si="4"/>
        <v>3000</v>
      </c>
      <c r="O13" s="276"/>
      <c r="P13" s="280"/>
      <c r="Q13" s="281"/>
      <c r="R13" s="279"/>
      <c r="S13" s="276"/>
      <c r="T13" s="280"/>
      <c r="U13" s="307"/>
    </row>
    <row r="14" spans="1:21" ht="37.5" x14ac:dyDescent="0.25">
      <c r="A14" s="305">
        <v>4</v>
      </c>
      <c r="B14" s="306" t="s">
        <v>176</v>
      </c>
      <c r="C14" s="276">
        <f>'форма 3'!H10</f>
        <v>317</v>
      </c>
      <c r="D14" s="308"/>
      <c r="E14" s="281">
        <v>98508</v>
      </c>
      <c r="F14" s="278" t="e">
        <f t="shared" si="5"/>
        <v>#DIV/0!</v>
      </c>
      <c r="G14" s="278">
        <f t="shared" si="1"/>
        <v>310.7507886435331</v>
      </c>
      <c r="H14" s="279"/>
      <c r="I14" s="276">
        <f t="shared" si="2"/>
        <v>1800000</v>
      </c>
      <c r="J14" s="278" t="e">
        <f t="shared" si="3"/>
        <v>#DIV/0!</v>
      </c>
      <c r="K14" s="278">
        <f>I14/C14</f>
        <v>5678.2334384858041</v>
      </c>
      <c r="L14" s="280"/>
      <c r="M14" s="281">
        <f>900000*2</f>
        <v>1800000</v>
      </c>
      <c r="N14" s="279">
        <f t="shared" si="4"/>
        <v>1419.558359621451</v>
      </c>
      <c r="O14" s="276"/>
      <c r="P14" s="280"/>
      <c r="Q14" s="281"/>
      <c r="R14" s="279"/>
      <c r="S14" s="276"/>
      <c r="T14" s="280"/>
      <c r="U14" s="307"/>
    </row>
    <row r="15" spans="1:21" ht="93.75" x14ac:dyDescent="0.25">
      <c r="A15" s="305">
        <v>5</v>
      </c>
      <c r="B15" s="309" t="s">
        <v>174</v>
      </c>
      <c r="C15" s="276">
        <f>'форма 3'!H11</f>
        <v>250</v>
      </c>
      <c r="D15" s="310"/>
      <c r="E15" s="311">
        <v>81729.36</v>
      </c>
      <c r="F15" s="312"/>
      <c r="G15" s="278">
        <f t="shared" si="1"/>
        <v>326.91744</v>
      </c>
      <c r="H15" s="313"/>
      <c r="I15" s="276">
        <f t="shared" si="2"/>
        <v>1800000</v>
      </c>
      <c r="J15" s="312"/>
      <c r="K15" s="312"/>
      <c r="L15" s="280"/>
      <c r="M15" s="281">
        <f>900000*2</f>
        <v>1800000</v>
      </c>
      <c r="N15" s="279">
        <f t="shared" si="4"/>
        <v>1800</v>
      </c>
      <c r="O15" s="276"/>
      <c r="P15" s="280"/>
      <c r="Q15" s="281"/>
      <c r="R15" s="279"/>
      <c r="S15" s="276"/>
      <c r="T15" s="280"/>
      <c r="U15" s="307"/>
    </row>
    <row r="16" spans="1:21" ht="75" x14ac:dyDescent="0.25">
      <c r="A16" s="354">
        <v>6</v>
      </c>
      <c r="B16" s="355" t="s">
        <v>179</v>
      </c>
      <c r="C16" s="356">
        <f>'форма 3'!H12</f>
        <v>15</v>
      </c>
      <c r="D16" s="357"/>
      <c r="E16" s="358">
        <v>81015.509999999995</v>
      </c>
      <c r="F16" s="359"/>
      <c r="G16" s="360">
        <f>E16/C16</f>
        <v>5401.0339999999997</v>
      </c>
      <c r="H16" s="361"/>
      <c r="I16" s="356">
        <f t="shared" si="2"/>
        <v>1800000</v>
      </c>
      <c r="J16" s="359"/>
      <c r="K16" s="359"/>
      <c r="L16" s="362"/>
      <c r="M16" s="363">
        <f>900000*2</f>
        <v>1800000</v>
      </c>
      <c r="N16" s="364">
        <f t="shared" si="4"/>
        <v>30000</v>
      </c>
      <c r="O16" s="356"/>
      <c r="P16" s="362"/>
      <c r="Q16" s="363"/>
      <c r="R16" s="364"/>
      <c r="S16" s="356"/>
      <c r="T16" s="362"/>
      <c r="U16" s="307"/>
    </row>
    <row r="17" spans="1:21" ht="75" x14ac:dyDescent="0.25">
      <c r="A17" s="365"/>
      <c r="B17" s="366" t="s">
        <v>208</v>
      </c>
      <c r="C17" s="278">
        <v>5</v>
      </c>
      <c r="D17" s="312"/>
      <c r="E17" s="358">
        <v>81015.509999999995</v>
      </c>
      <c r="F17" s="312"/>
      <c r="G17" s="360">
        <f t="shared" ref="G17:G18" si="6">E17/C17</f>
        <v>16203.101999999999</v>
      </c>
      <c r="H17" s="312"/>
      <c r="I17" s="278">
        <f t="shared" si="2"/>
        <v>500000</v>
      </c>
      <c r="J17" s="312"/>
      <c r="K17" s="312"/>
      <c r="L17" s="278"/>
      <c r="M17" s="278">
        <f>250000*2</f>
        <v>500000</v>
      </c>
      <c r="N17" s="364">
        <f t="shared" si="4"/>
        <v>25000</v>
      </c>
      <c r="O17" s="278"/>
      <c r="P17" s="278"/>
      <c r="Q17" s="278"/>
      <c r="R17" s="278"/>
      <c r="S17" s="278"/>
      <c r="T17" s="278"/>
      <c r="U17" s="307"/>
    </row>
    <row r="18" spans="1:21" s="314" customFormat="1" ht="17.25" customHeight="1" x14ac:dyDescent="0.25">
      <c r="A18" s="367"/>
      <c r="B18" s="367" t="s">
        <v>209</v>
      </c>
      <c r="C18" s="367">
        <v>70</v>
      </c>
      <c r="D18" s="367"/>
      <c r="E18" s="358">
        <v>81015.509999999995</v>
      </c>
      <c r="F18" s="367"/>
      <c r="G18" s="360">
        <f t="shared" si="6"/>
        <v>1157.3644285714286</v>
      </c>
      <c r="H18" s="367"/>
      <c r="I18" s="367">
        <f t="shared" si="2"/>
        <v>250000</v>
      </c>
      <c r="J18" s="367"/>
      <c r="K18" s="367"/>
      <c r="L18" s="367"/>
      <c r="M18" s="367">
        <v>250000</v>
      </c>
      <c r="N18" s="364">
        <f t="shared" si="4"/>
        <v>892.85714285714289</v>
      </c>
      <c r="O18" s="367"/>
      <c r="P18" s="367"/>
      <c r="Q18" s="367"/>
      <c r="R18" s="367"/>
      <c r="S18" s="367"/>
      <c r="T18" s="367"/>
    </row>
    <row r="19" spans="1:21" ht="18.75" x14ac:dyDescent="0.25">
      <c r="N19" s="364"/>
    </row>
    <row r="20" spans="1:21" ht="12.75" customHeight="1" x14ac:dyDescent="0.25">
      <c r="B20" s="298" t="s">
        <v>196</v>
      </c>
      <c r="C20" s="298" t="s">
        <v>197</v>
      </c>
    </row>
    <row r="23" spans="1:21" x14ac:dyDescent="0.25">
      <c r="B23" s="298" t="s">
        <v>194</v>
      </c>
      <c r="C23" s="298" t="s">
        <v>177</v>
      </c>
    </row>
  </sheetData>
  <mergeCells count="19">
    <mergeCell ref="A6:A8"/>
    <mergeCell ref="B6:B8"/>
    <mergeCell ref="C6:C8"/>
    <mergeCell ref="D6:D8"/>
    <mergeCell ref="E6:E8"/>
    <mergeCell ref="J6:J8"/>
    <mergeCell ref="K6:K8"/>
    <mergeCell ref="L6:L8"/>
    <mergeCell ref="S1:T1"/>
    <mergeCell ref="B4:O4"/>
    <mergeCell ref="F6:F8"/>
    <mergeCell ref="G6:G8"/>
    <mergeCell ref="H6:H8"/>
    <mergeCell ref="M6:T6"/>
    <mergeCell ref="M7:N7"/>
    <mergeCell ref="O7:P7"/>
    <mergeCell ref="Q7:R7"/>
    <mergeCell ref="S7:T7"/>
    <mergeCell ref="I6:I8"/>
  </mergeCells>
  <pageMargins left="0.19685039370078741" right="0.19685039370078741" top="0.74803149606299213" bottom="0.74803149606299213" header="0.31496062992125984" footer="0.31496062992125984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zoomScale="75" zoomScaleNormal="75" workbookViewId="0">
      <selection activeCell="F27" sqref="F27"/>
    </sheetView>
  </sheetViews>
  <sheetFormatPr defaultRowHeight="12.75" x14ac:dyDescent="0.2"/>
  <cols>
    <col min="1" max="1" width="4.85546875" style="45" customWidth="1"/>
    <col min="2" max="2" width="38.42578125" style="45" customWidth="1"/>
    <col min="3" max="3" width="15.42578125" style="45" customWidth="1"/>
    <col min="4" max="5" width="13.28515625" style="45" customWidth="1"/>
    <col min="6" max="6" width="15.140625" style="45" customWidth="1"/>
    <col min="7" max="7" width="14.7109375" style="45" customWidth="1"/>
    <col min="8" max="8" width="10.85546875" style="45" customWidth="1"/>
    <col min="9" max="9" width="13.5703125" style="45" customWidth="1"/>
    <col min="10" max="10" width="9.5703125" style="45" customWidth="1"/>
    <col min="11" max="11" width="13.7109375" style="45" customWidth="1"/>
    <col min="12" max="12" width="10.28515625" style="45" customWidth="1"/>
    <col min="13" max="13" width="13.7109375" style="45" customWidth="1"/>
    <col min="14" max="14" width="11" style="45" customWidth="1"/>
    <col min="15" max="15" width="12.85546875" style="45" customWidth="1"/>
    <col min="16" max="16" width="12.7109375" style="45" customWidth="1"/>
    <col min="17" max="17" width="14.28515625" style="45" customWidth="1"/>
    <col min="18" max="18" width="11.42578125" style="45" customWidth="1"/>
    <col min="19" max="19" width="12.5703125" style="45" customWidth="1"/>
    <col min="20" max="20" width="11.5703125" style="45" customWidth="1"/>
    <col min="21" max="256" width="9.140625" style="45"/>
    <col min="257" max="257" width="4.85546875" style="45" customWidth="1"/>
    <col min="258" max="258" width="27" style="45" customWidth="1"/>
    <col min="259" max="259" width="15.42578125" style="45" customWidth="1"/>
    <col min="260" max="261" width="13.28515625" style="45" customWidth="1"/>
    <col min="262" max="262" width="15.140625" style="45" customWidth="1"/>
    <col min="263" max="263" width="13.42578125" style="45" customWidth="1"/>
    <col min="264" max="264" width="10.85546875" style="45" customWidth="1"/>
    <col min="265" max="265" width="13.5703125" style="45" customWidth="1"/>
    <col min="266" max="266" width="9.5703125" style="45" customWidth="1"/>
    <col min="267" max="267" width="13.7109375" style="45" customWidth="1"/>
    <col min="268" max="268" width="10.28515625" style="45" customWidth="1"/>
    <col min="269" max="269" width="13.7109375" style="45" customWidth="1"/>
    <col min="270" max="270" width="11" style="45" customWidth="1"/>
    <col min="271" max="271" width="12.85546875" style="45" customWidth="1"/>
    <col min="272" max="272" width="12.7109375" style="45" customWidth="1"/>
    <col min="273" max="273" width="14.28515625" style="45" customWidth="1"/>
    <col min="274" max="274" width="11.42578125" style="45" customWidth="1"/>
    <col min="275" max="275" width="12.5703125" style="45" customWidth="1"/>
    <col min="276" max="276" width="11.5703125" style="45" customWidth="1"/>
    <col min="277" max="512" width="9.140625" style="45"/>
    <col min="513" max="513" width="4.85546875" style="45" customWidth="1"/>
    <col min="514" max="514" width="27" style="45" customWidth="1"/>
    <col min="515" max="515" width="15.42578125" style="45" customWidth="1"/>
    <col min="516" max="517" width="13.28515625" style="45" customWidth="1"/>
    <col min="518" max="518" width="15.140625" style="45" customWidth="1"/>
    <col min="519" max="519" width="13.42578125" style="45" customWidth="1"/>
    <col min="520" max="520" width="10.85546875" style="45" customWidth="1"/>
    <col min="521" max="521" width="13.5703125" style="45" customWidth="1"/>
    <col min="522" max="522" width="9.5703125" style="45" customWidth="1"/>
    <col min="523" max="523" width="13.7109375" style="45" customWidth="1"/>
    <col min="524" max="524" width="10.28515625" style="45" customWidth="1"/>
    <col min="525" max="525" width="13.7109375" style="45" customWidth="1"/>
    <col min="526" max="526" width="11" style="45" customWidth="1"/>
    <col min="527" max="527" width="12.85546875" style="45" customWidth="1"/>
    <col min="528" max="528" width="12.7109375" style="45" customWidth="1"/>
    <col min="529" max="529" width="14.28515625" style="45" customWidth="1"/>
    <col min="530" max="530" width="11.42578125" style="45" customWidth="1"/>
    <col min="531" max="531" width="12.5703125" style="45" customWidth="1"/>
    <col min="532" max="532" width="11.5703125" style="45" customWidth="1"/>
    <col min="533" max="768" width="9.140625" style="45"/>
    <col min="769" max="769" width="4.85546875" style="45" customWidth="1"/>
    <col min="770" max="770" width="27" style="45" customWidth="1"/>
    <col min="771" max="771" width="15.42578125" style="45" customWidth="1"/>
    <col min="772" max="773" width="13.28515625" style="45" customWidth="1"/>
    <col min="774" max="774" width="15.140625" style="45" customWidth="1"/>
    <col min="775" max="775" width="13.42578125" style="45" customWidth="1"/>
    <col min="776" max="776" width="10.85546875" style="45" customWidth="1"/>
    <col min="777" max="777" width="13.5703125" style="45" customWidth="1"/>
    <col min="778" max="778" width="9.5703125" style="45" customWidth="1"/>
    <col min="779" max="779" width="13.7109375" style="45" customWidth="1"/>
    <col min="780" max="780" width="10.28515625" style="45" customWidth="1"/>
    <col min="781" max="781" width="13.7109375" style="45" customWidth="1"/>
    <col min="782" max="782" width="11" style="45" customWidth="1"/>
    <col min="783" max="783" width="12.85546875" style="45" customWidth="1"/>
    <col min="784" max="784" width="12.7109375" style="45" customWidth="1"/>
    <col min="785" max="785" width="14.28515625" style="45" customWidth="1"/>
    <col min="786" max="786" width="11.42578125" style="45" customWidth="1"/>
    <col min="787" max="787" width="12.5703125" style="45" customWidth="1"/>
    <col min="788" max="788" width="11.5703125" style="45" customWidth="1"/>
    <col min="789" max="1024" width="9.140625" style="45"/>
    <col min="1025" max="1025" width="4.85546875" style="45" customWidth="1"/>
    <col min="1026" max="1026" width="27" style="45" customWidth="1"/>
    <col min="1027" max="1027" width="15.42578125" style="45" customWidth="1"/>
    <col min="1028" max="1029" width="13.28515625" style="45" customWidth="1"/>
    <col min="1030" max="1030" width="15.140625" style="45" customWidth="1"/>
    <col min="1031" max="1031" width="13.42578125" style="45" customWidth="1"/>
    <col min="1032" max="1032" width="10.85546875" style="45" customWidth="1"/>
    <col min="1033" max="1033" width="13.5703125" style="45" customWidth="1"/>
    <col min="1034" max="1034" width="9.5703125" style="45" customWidth="1"/>
    <col min="1035" max="1035" width="13.7109375" style="45" customWidth="1"/>
    <col min="1036" max="1036" width="10.28515625" style="45" customWidth="1"/>
    <col min="1037" max="1037" width="13.7109375" style="45" customWidth="1"/>
    <col min="1038" max="1038" width="11" style="45" customWidth="1"/>
    <col min="1039" max="1039" width="12.85546875" style="45" customWidth="1"/>
    <col min="1040" max="1040" width="12.7109375" style="45" customWidth="1"/>
    <col min="1041" max="1041" width="14.28515625" style="45" customWidth="1"/>
    <col min="1042" max="1042" width="11.42578125" style="45" customWidth="1"/>
    <col min="1043" max="1043" width="12.5703125" style="45" customWidth="1"/>
    <col min="1044" max="1044" width="11.5703125" style="45" customWidth="1"/>
    <col min="1045" max="1280" width="9.140625" style="45"/>
    <col min="1281" max="1281" width="4.85546875" style="45" customWidth="1"/>
    <col min="1282" max="1282" width="27" style="45" customWidth="1"/>
    <col min="1283" max="1283" width="15.42578125" style="45" customWidth="1"/>
    <col min="1284" max="1285" width="13.28515625" style="45" customWidth="1"/>
    <col min="1286" max="1286" width="15.140625" style="45" customWidth="1"/>
    <col min="1287" max="1287" width="13.42578125" style="45" customWidth="1"/>
    <col min="1288" max="1288" width="10.85546875" style="45" customWidth="1"/>
    <col min="1289" max="1289" width="13.5703125" style="45" customWidth="1"/>
    <col min="1290" max="1290" width="9.5703125" style="45" customWidth="1"/>
    <col min="1291" max="1291" width="13.7109375" style="45" customWidth="1"/>
    <col min="1292" max="1292" width="10.28515625" style="45" customWidth="1"/>
    <col min="1293" max="1293" width="13.7109375" style="45" customWidth="1"/>
    <col min="1294" max="1294" width="11" style="45" customWidth="1"/>
    <col min="1295" max="1295" width="12.85546875" style="45" customWidth="1"/>
    <col min="1296" max="1296" width="12.7109375" style="45" customWidth="1"/>
    <col min="1297" max="1297" width="14.28515625" style="45" customWidth="1"/>
    <col min="1298" max="1298" width="11.42578125" style="45" customWidth="1"/>
    <col min="1299" max="1299" width="12.5703125" style="45" customWidth="1"/>
    <col min="1300" max="1300" width="11.5703125" style="45" customWidth="1"/>
    <col min="1301" max="1536" width="9.140625" style="45"/>
    <col min="1537" max="1537" width="4.85546875" style="45" customWidth="1"/>
    <col min="1538" max="1538" width="27" style="45" customWidth="1"/>
    <col min="1539" max="1539" width="15.42578125" style="45" customWidth="1"/>
    <col min="1540" max="1541" width="13.28515625" style="45" customWidth="1"/>
    <col min="1542" max="1542" width="15.140625" style="45" customWidth="1"/>
    <col min="1543" max="1543" width="13.42578125" style="45" customWidth="1"/>
    <col min="1544" max="1544" width="10.85546875" style="45" customWidth="1"/>
    <col min="1545" max="1545" width="13.5703125" style="45" customWidth="1"/>
    <col min="1546" max="1546" width="9.5703125" style="45" customWidth="1"/>
    <col min="1547" max="1547" width="13.7109375" style="45" customWidth="1"/>
    <col min="1548" max="1548" width="10.28515625" style="45" customWidth="1"/>
    <col min="1549" max="1549" width="13.7109375" style="45" customWidth="1"/>
    <col min="1550" max="1550" width="11" style="45" customWidth="1"/>
    <col min="1551" max="1551" width="12.85546875" style="45" customWidth="1"/>
    <col min="1552" max="1552" width="12.7109375" style="45" customWidth="1"/>
    <col min="1553" max="1553" width="14.28515625" style="45" customWidth="1"/>
    <col min="1554" max="1554" width="11.42578125" style="45" customWidth="1"/>
    <col min="1555" max="1555" width="12.5703125" style="45" customWidth="1"/>
    <col min="1556" max="1556" width="11.5703125" style="45" customWidth="1"/>
    <col min="1557" max="1792" width="9.140625" style="45"/>
    <col min="1793" max="1793" width="4.85546875" style="45" customWidth="1"/>
    <col min="1794" max="1794" width="27" style="45" customWidth="1"/>
    <col min="1795" max="1795" width="15.42578125" style="45" customWidth="1"/>
    <col min="1796" max="1797" width="13.28515625" style="45" customWidth="1"/>
    <col min="1798" max="1798" width="15.140625" style="45" customWidth="1"/>
    <col min="1799" max="1799" width="13.42578125" style="45" customWidth="1"/>
    <col min="1800" max="1800" width="10.85546875" style="45" customWidth="1"/>
    <col min="1801" max="1801" width="13.5703125" style="45" customWidth="1"/>
    <col min="1802" max="1802" width="9.5703125" style="45" customWidth="1"/>
    <col min="1803" max="1803" width="13.7109375" style="45" customWidth="1"/>
    <col min="1804" max="1804" width="10.28515625" style="45" customWidth="1"/>
    <col min="1805" max="1805" width="13.7109375" style="45" customWidth="1"/>
    <col min="1806" max="1806" width="11" style="45" customWidth="1"/>
    <col min="1807" max="1807" width="12.85546875" style="45" customWidth="1"/>
    <col min="1808" max="1808" width="12.7109375" style="45" customWidth="1"/>
    <col min="1809" max="1809" width="14.28515625" style="45" customWidth="1"/>
    <col min="1810" max="1810" width="11.42578125" style="45" customWidth="1"/>
    <col min="1811" max="1811" width="12.5703125" style="45" customWidth="1"/>
    <col min="1812" max="1812" width="11.5703125" style="45" customWidth="1"/>
    <col min="1813" max="2048" width="9.140625" style="45"/>
    <col min="2049" max="2049" width="4.85546875" style="45" customWidth="1"/>
    <col min="2050" max="2050" width="27" style="45" customWidth="1"/>
    <col min="2051" max="2051" width="15.42578125" style="45" customWidth="1"/>
    <col min="2052" max="2053" width="13.28515625" style="45" customWidth="1"/>
    <col min="2054" max="2054" width="15.140625" style="45" customWidth="1"/>
    <col min="2055" max="2055" width="13.42578125" style="45" customWidth="1"/>
    <col min="2056" max="2056" width="10.85546875" style="45" customWidth="1"/>
    <col min="2057" max="2057" width="13.5703125" style="45" customWidth="1"/>
    <col min="2058" max="2058" width="9.5703125" style="45" customWidth="1"/>
    <col min="2059" max="2059" width="13.7109375" style="45" customWidth="1"/>
    <col min="2060" max="2060" width="10.28515625" style="45" customWidth="1"/>
    <col min="2061" max="2061" width="13.7109375" style="45" customWidth="1"/>
    <col min="2062" max="2062" width="11" style="45" customWidth="1"/>
    <col min="2063" max="2063" width="12.85546875" style="45" customWidth="1"/>
    <col min="2064" max="2064" width="12.7109375" style="45" customWidth="1"/>
    <col min="2065" max="2065" width="14.28515625" style="45" customWidth="1"/>
    <col min="2066" max="2066" width="11.42578125" style="45" customWidth="1"/>
    <col min="2067" max="2067" width="12.5703125" style="45" customWidth="1"/>
    <col min="2068" max="2068" width="11.5703125" style="45" customWidth="1"/>
    <col min="2069" max="2304" width="9.140625" style="45"/>
    <col min="2305" max="2305" width="4.85546875" style="45" customWidth="1"/>
    <col min="2306" max="2306" width="27" style="45" customWidth="1"/>
    <col min="2307" max="2307" width="15.42578125" style="45" customWidth="1"/>
    <col min="2308" max="2309" width="13.28515625" style="45" customWidth="1"/>
    <col min="2310" max="2310" width="15.140625" style="45" customWidth="1"/>
    <col min="2311" max="2311" width="13.42578125" style="45" customWidth="1"/>
    <col min="2312" max="2312" width="10.85546875" style="45" customWidth="1"/>
    <col min="2313" max="2313" width="13.5703125" style="45" customWidth="1"/>
    <col min="2314" max="2314" width="9.5703125" style="45" customWidth="1"/>
    <col min="2315" max="2315" width="13.7109375" style="45" customWidth="1"/>
    <col min="2316" max="2316" width="10.28515625" style="45" customWidth="1"/>
    <col min="2317" max="2317" width="13.7109375" style="45" customWidth="1"/>
    <col min="2318" max="2318" width="11" style="45" customWidth="1"/>
    <col min="2319" max="2319" width="12.85546875" style="45" customWidth="1"/>
    <col min="2320" max="2320" width="12.7109375" style="45" customWidth="1"/>
    <col min="2321" max="2321" width="14.28515625" style="45" customWidth="1"/>
    <col min="2322" max="2322" width="11.42578125" style="45" customWidth="1"/>
    <col min="2323" max="2323" width="12.5703125" style="45" customWidth="1"/>
    <col min="2324" max="2324" width="11.5703125" style="45" customWidth="1"/>
    <col min="2325" max="2560" width="9.140625" style="45"/>
    <col min="2561" max="2561" width="4.85546875" style="45" customWidth="1"/>
    <col min="2562" max="2562" width="27" style="45" customWidth="1"/>
    <col min="2563" max="2563" width="15.42578125" style="45" customWidth="1"/>
    <col min="2564" max="2565" width="13.28515625" style="45" customWidth="1"/>
    <col min="2566" max="2566" width="15.140625" style="45" customWidth="1"/>
    <col min="2567" max="2567" width="13.42578125" style="45" customWidth="1"/>
    <col min="2568" max="2568" width="10.85546875" style="45" customWidth="1"/>
    <col min="2569" max="2569" width="13.5703125" style="45" customWidth="1"/>
    <col min="2570" max="2570" width="9.5703125" style="45" customWidth="1"/>
    <col min="2571" max="2571" width="13.7109375" style="45" customWidth="1"/>
    <col min="2572" max="2572" width="10.28515625" style="45" customWidth="1"/>
    <col min="2573" max="2573" width="13.7109375" style="45" customWidth="1"/>
    <col min="2574" max="2574" width="11" style="45" customWidth="1"/>
    <col min="2575" max="2575" width="12.85546875" style="45" customWidth="1"/>
    <col min="2576" max="2576" width="12.7109375" style="45" customWidth="1"/>
    <col min="2577" max="2577" width="14.28515625" style="45" customWidth="1"/>
    <col min="2578" max="2578" width="11.42578125" style="45" customWidth="1"/>
    <col min="2579" max="2579" width="12.5703125" style="45" customWidth="1"/>
    <col min="2580" max="2580" width="11.5703125" style="45" customWidth="1"/>
    <col min="2581" max="2816" width="9.140625" style="45"/>
    <col min="2817" max="2817" width="4.85546875" style="45" customWidth="1"/>
    <col min="2818" max="2818" width="27" style="45" customWidth="1"/>
    <col min="2819" max="2819" width="15.42578125" style="45" customWidth="1"/>
    <col min="2820" max="2821" width="13.28515625" style="45" customWidth="1"/>
    <col min="2822" max="2822" width="15.140625" style="45" customWidth="1"/>
    <col min="2823" max="2823" width="13.42578125" style="45" customWidth="1"/>
    <col min="2824" max="2824" width="10.85546875" style="45" customWidth="1"/>
    <col min="2825" max="2825" width="13.5703125" style="45" customWidth="1"/>
    <col min="2826" max="2826" width="9.5703125" style="45" customWidth="1"/>
    <col min="2827" max="2827" width="13.7109375" style="45" customWidth="1"/>
    <col min="2828" max="2828" width="10.28515625" style="45" customWidth="1"/>
    <col min="2829" max="2829" width="13.7109375" style="45" customWidth="1"/>
    <col min="2830" max="2830" width="11" style="45" customWidth="1"/>
    <col min="2831" max="2831" width="12.85546875" style="45" customWidth="1"/>
    <col min="2832" max="2832" width="12.7109375" style="45" customWidth="1"/>
    <col min="2833" max="2833" width="14.28515625" style="45" customWidth="1"/>
    <col min="2834" max="2834" width="11.42578125" style="45" customWidth="1"/>
    <col min="2835" max="2835" width="12.5703125" style="45" customWidth="1"/>
    <col min="2836" max="2836" width="11.5703125" style="45" customWidth="1"/>
    <col min="2837" max="3072" width="9.140625" style="45"/>
    <col min="3073" max="3073" width="4.85546875" style="45" customWidth="1"/>
    <col min="3074" max="3074" width="27" style="45" customWidth="1"/>
    <col min="3075" max="3075" width="15.42578125" style="45" customWidth="1"/>
    <col min="3076" max="3077" width="13.28515625" style="45" customWidth="1"/>
    <col min="3078" max="3078" width="15.140625" style="45" customWidth="1"/>
    <col min="3079" max="3079" width="13.42578125" style="45" customWidth="1"/>
    <col min="3080" max="3080" width="10.85546875" style="45" customWidth="1"/>
    <col min="3081" max="3081" width="13.5703125" style="45" customWidth="1"/>
    <col min="3082" max="3082" width="9.5703125" style="45" customWidth="1"/>
    <col min="3083" max="3083" width="13.7109375" style="45" customWidth="1"/>
    <col min="3084" max="3084" width="10.28515625" style="45" customWidth="1"/>
    <col min="3085" max="3085" width="13.7109375" style="45" customWidth="1"/>
    <col min="3086" max="3086" width="11" style="45" customWidth="1"/>
    <col min="3087" max="3087" width="12.85546875" style="45" customWidth="1"/>
    <col min="3088" max="3088" width="12.7109375" style="45" customWidth="1"/>
    <col min="3089" max="3089" width="14.28515625" style="45" customWidth="1"/>
    <col min="3090" max="3090" width="11.42578125" style="45" customWidth="1"/>
    <col min="3091" max="3091" width="12.5703125" style="45" customWidth="1"/>
    <col min="3092" max="3092" width="11.5703125" style="45" customWidth="1"/>
    <col min="3093" max="3328" width="9.140625" style="45"/>
    <col min="3329" max="3329" width="4.85546875" style="45" customWidth="1"/>
    <col min="3330" max="3330" width="27" style="45" customWidth="1"/>
    <col min="3331" max="3331" width="15.42578125" style="45" customWidth="1"/>
    <col min="3332" max="3333" width="13.28515625" style="45" customWidth="1"/>
    <col min="3334" max="3334" width="15.140625" style="45" customWidth="1"/>
    <col min="3335" max="3335" width="13.42578125" style="45" customWidth="1"/>
    <col min="3336" max="3336" width="10.85546875" style="45" customWidth="1"/>
    <col min="3337" max="3337" width="13.5703125" style="45" customWidth="1"/>
    <col min="3338" max="3338" width="9.5703125" style="45" customWidth="1"/>
    <col min="3339" max="3339" width="13.7109375" style="45" customWidth="1"/>
    <col min="3340" max="3340" width="10.28515625" style="45" customWidth="1"/>
    <col min="3341" max="3341" width="13.7109375" style="45" customWidth="1"/>
    <col min="3342" max="3342" width="11" style="45" customWidth="1"/>
    <col min="3343" max="3343" width="12.85546875" style="45" customWidth="1"/>
    <col min="3344" max="3344" width="12.7109375" style="45" customWidth="1"/>
    <col min="3345" max="3345" width="14.28515625" style="45" customWidth="1"/>
    <col min="3346" max="3346" width="11.42578125" style="45" customWidth="1"/>
    <col min="3347" max="3347" width="12.5703125" style="45" customWidth="1"/>
    <col min="3348" max="3348" width="11.5703125" style="45" customWidth="1"/>
    <col min="3349" max="3584" width="9.140625" style="45"/>
    <col min="3585" max="3585" width="4.85546875" style="45" customWidth="1"/>
    <col min="3586" max="3586" width="27" style="45" customWidth="1"/>
    <col min="3587" max="3587" width="15.42578125" style="45" customWidth="1"/>
    <col min="3588" max="3589" width="13.28515625" style="45" customWidth="1"/>
    <col min="3590" max="3590" width="15.140625" style="45" customWidth="1"/>
    <col min="3591" max="3591" width="13.42578125" style="45" customWidth="1"/>
    <col min="3592" max="3592" width="10.85546875" style="45" customWidth="1"/>
    <col min="3593" max="3593" width="13.5703125" style="45" customWidth="1"/>
    <col min="3594" max="3594" width="9.5703125" style="45" customWidth="1"/>
    <col min="3595" max="3595" width="13.7109375" style="45" customWidth="1"/>
    <col min="3596" max="3596" width="10.28515625" style="45" customWidth="1"/>
    <col min="3597" max="3597" width="13.7109375" style="45" customWidth="1"/>
    <col min="3598" max="3598" width="11" style="45" customWidth="1"/>
    <col min="3599" max="3599" width="12.85546875" style="45" customWidth="1"/>
    <col min="3600" max="3600" width="12.7109375" style="45" customWidth="1"/>
    <col min="3601" max="3601" width="14.28515625" style="45" customWidth="1"/>
    <col min="3602" max="3602" width="11.42578125" style="45" customWidth="1"/>
    <col min="3603" max="3603" width="12.5703125" style="45" customWidth="1"/>
    <col min="3604" max="3604" width="11.5703125" style="45" customWidth="1"/>
    <col min="3605" max="3840" width="9.140625" style="45"/>
    <col min="3841" max="3841" width="4.85546875" style="45" customWidth="1"/>
    <col min="3842" max="3842" width="27" style="45" customWidth="1"/>
    <col min="3843" max="3843" width="15.42578125" style="45" customWidth="1"/>
    <col min="3844" max="3845" width="13.28515625" style="45" customWidth="1"/>
    <col min="3846" max="3846" width="15.140625" style="45" customWidth="1"/>
    <col min="3847" max="3847" width="13.42578125" style="45" customWidth="1"/>
    <col min="3848" max="3848" width="10.85546875" style="45" customWidth="1"/>
    <col min="3849" max="3849" width="13.5703125" style="45" customWidth="1"/>
    <col min="3850" max="3850" width="9.5703125" style="45" customWidth="1"/>
    <col min="3851" max="3851" width="13.7109375" style="45" customWidth="1"/>
    <col min="3852" max="3852" width="10.28515625" style="45" customWidth="1"/>
    <col min="3853" max="3853" width="13.7109375" style="45" customWidth="1"/>
    <col min="3854" max="3854" width="11" style="45" customWidth="1"/>
    <col min="3855" max="3855" width="12.85546875" style="45" customWidth="1"/>
    <col min="3856" max="3856" width="12.7109375" style="45" customWidth="1"/>
    <col min="3857" max="3857" width="14.28515625" style="45" customWidth="1"/>
    <col min="3858" max="3858" width="11.42578125" style="45" customWidth="1"/>
    <col min="3859" max="3859" width="12.5703125" style="45" customWidth="1"/>
    <col min="3860" max="3860" width="11.5703125" style="45" customWidth="1"/>
    <col min="3861" max="4096" width="9.140625" style="45"/>
    <col min="4097" max="4097" width="4.85546875" style="45" customWidth="1"/>
    <col min="4098" max="4098" width="27" style="45" customWidth="1"/>
    <col min="4099" max="4099" width="15.42578125" style="45" customWidth="1"/>
    <col min="4100" max="4101" width="13.28515625" style="45" customWidth="1"/>
    <col min="4102" max="4102" width="15.140625" style="45" customWidth="1"/>
    <col min="4103" max="4103" width="13.42578125" style="45" customWidth="1"/>
    <col min="4104" max="4104" width="10.85546875" style="45" customWidth="1"/>
    <col min="4105" max="4105" width="13.5703125" style="45" customWidth="1"/>
    <col min="4106" max="4106" width="9.5703125" style="45" customWidth="1"/>
    <col min="4107" max="4107" width="13.7109375" style="45" customWidth="1"/>
    <col min="4108" max="4108" width="10.28515625" style="45" customWidth="1"/>
    <col min="4109" max="4109" width="13.7109375" style="45" customWidth="1"/>
    <col min="4110" max="4110" width="11" style="45" customWidth="1"/>
    <col min="4111" max="4111" width="12.85546875" style="45" customWidth="1"/>
    <col min="4112" max="4112" width="12.7109375" style="45" customWidth="1"/>
    <col min="4113" max="4113" width="14.28515625" style="45" customWidth="1"/>
    <col min="4114" max="4114" width="11.42578125" style="45" customWidth="1"/>
    <col min="4115" max="4115" width="12.5703125" style="45" customWidth="1"/>
    <col min="4116" max="4116" width="11.5703125" style="45" customWidth="1"/>
    <col min="4117" max="4352" width="9.140625" style="45"/>
    <col min="4353" max="4353" width="4.85546875" style="45" customWidth="1"/>
    <col min="4354" max="4354" width="27" style="45" customWidth="1"/>
    <col min="4355" max="4355" width="15.42578125" style="45" customWidth="1"/>
    <col min="4356" max="4357" width="13.28515625" style="45" customWidth="1"/>
    <col min="4358" max="4358" width="15.140625" style="45" customWidth="1"/>
    <col min="4359" max="4359" width="13.42578125" style="45" customWidth="1"/>
    <col min="4360" max="4360" width="10.85546875" style="45" customWidth="1"/>
    <col min="4361" max="4361" width="13.5703125" style="45" customWidth="1"/>
    <col min="4362" max="4362" width="9.5703125" style="45" customWidth="1"/>
    <col min="4363" max="4363" width="13.7109375" style="45" customWidth="1"/>
    <col min="4364" max="4364" width="10.28515625" style="45" customWidth="1"/>
    <col min="4365" max="4365" width="13.7109375" style="45" customWidth="1"/>
    <col min="4366" max="4366" width="11" style="45" customWidth="1"/>
    <col min="4367" max="4367" width="12.85546875" style="45" customWidth="1"/>
    <col min="4368" max="4368" width="12.7109375" style="45" customWidth="1"/>
    <col min="4369" max="4369" width="14.28515625" style="45" customWidth="1"/>
    <col min="4370" max="4370" width="11.42578125" style="45" customWidth="1"/>
    <col min="4371" max="4371" width="12.5703125" style="45" customWidth="1"/>
    <col min="4372" max="4372" width="11.5703125" style="45" customWidth="1"/>
    <col min="4373" max="4608" width="9.140625" style="45"/>
    <col min="4609" max="4609" width="4.85546875" style="45" customWidth="1"/>
    <col min="4610" max="4610" width="27" style="45" customWidth="1"/>
    <col min="4611" max="4611" width="15.42578125" style="45" customWidth="1"/>
    <col min="4612" max="4613" width="13.28515625" style="45" customWidth="1"/>
    <col min="4614" max="4614" width="15.140625" style="45" customWidth="1"/>
    <col min="4615" max="4615" width="13.42578125" style="45" customWidth="1"/>
    <col min="4616" max="4616" width="10.85546875" style="45" customWidth="1"/>
    <col min="4617" max="4617" width="13.5703125" style="45" customWidth="1"/>
    <col min="4618" max="4618" width="9.5703125" style="45" customWidth="1"/>
    <col min="4619" max="4619" width="13.7109375" style="45" customWidth="1"/>
    <col min="4620" max="4620" width="10.28515625" style="45" customWidth="1"/>
    <col min="4621" max="4621" width="13.7109375" style="45" customWidth="1"/>
    <col min="4622" max="4622" width="11" style="45" customWidth="1"/>
    <col min="4623" max="4623" width="12.85546875" style="45" customWidth="1"/>
    <col min="4624" max="4624" width="12.7109375" style="45" customWidth="1"/>
    <col min="4625" max="4625" width="14.28515625" style="45" customWidth="1"/>
    <col min="4626" max="4626" width="11.42578125" style="45" customWidth="1"/>
    <col min="4627" max="4627" width="12.5703125" style="45" customWidth="1"/>
    <col min="4628" max="4628" width="11.5703125" style="45" customWidth="1"/>
    <col min="4629" max="4864" width="9.140625" style="45"/>
    <col min="4865" max="4865" width="4.85546875" style="45" customWidth="1"/>
    <col min="4866" max="4866" width="27" style="45" customWidth="1"/>
    <col min="4867" max="4867" width="15.42578125" style="45" customWidth="1"/>
    <col min="4868" max="4869" width="13.28515625" style="45" customWidth="1"/>
    <col min="4870" max="4870" width="15.140625" style="45" customWidth="1"/>
    <col min="4871" max="4871" width="13.42578125" style="45" customWidth="1"/>
    <col min="4872" max="4872" width="10.85546875" style="45" customWidth="1"/>
    <col min="4873" max="4873" width="13.5703125" style="45" customWidth="1"/>
    <col min="4874" max="4874" width="9.5703125" style="45" customWidth="1"/>
    <col min="4875" max="4875" width="13.7109375" style="45" customWidth="1"/>
    <col min="4876" max="4876" width="10.28515625" style="45" customWidth="1"/>
    <col min="4877" max="4877" width="13.7109375" style="45" customWidth="1"/>
    <col min="4878" max="4878" width="11" style="45" customWidth="1"/>
    <col min="4879" max="4879" width="12.85546875" style="45" customWidth="1"/>
    <col min="4880" max="4880" width="12.7109375" style="45" customWidth="1"/>
    <col min="4881" max="4881" width="14.28515625" style="45" customWidth="1"/>
    <col min="4882" max="4882" width="11.42578125" style="45" customWidth="1"/>
    <col min="4883" max="4883" width="12.5703125" style="45" customWidth="1"/>
    <col min="4884" max="4884" width="11.5703125" style="45" customWidth="1"/>
    <col min="4885" max="5120" width="9.140625" style="45"/>
    <col min="5121" max="5121" width="4.85546875" style="45" customWidth="1"/>
    <col min="5122" max="5122" width="27" style="45" customWidth="1"/>
    <col min="5123" max="5123" width="15.42578125" style="45" customWidth="1"/>
    <col min="5124" max="5125" width="13.28515625" style="45" customWidth="1"/>
    <col min="5126" max="5126" width="15.140625" style="45" customWidth="1"/>
    <col min="5127" max="5127" width="13.42578125" style="45" customWidth="1"/>
    <col min="5128" max="5128" width="10.85546875" style="45" customWidth="1"/>
    <col min="5129" max="5129" width="13.5703125" style="45" customWidth="1"/>
    <col min="5130" max="5130" width="9.5703125" style="45" customWidth="1"/>
    <col min="5131" max="5131" width="13.7109375" style="45" customWidth="1"/>
    <col min="5132" max="5132" width="10.28515625" style="45" customWidth="1"/>
    <col min="5133" max="5133" width="13.7109375" style="45" customWidth="1"/>
    <col min="5134" max="5134" width="11" style="45" customWidth="1"/>
    <col min="5135" max="5135" width="12.85546875" style="45" customWidth="1"/>
    <col min="5136" max="5136" width="12.7109375" style="45" customWidth="1"/>
    <col min="5137" max="5137" width="14.28515625" style="45" customWidth="1"/>
    <col min="5138" max="5138" width="11.42578125" style="45" customWidth="1"/>
    <col min="5139" max="5139" width="12.5703125" style="45" customWidth="1"/>
    <col min="5140" max="5140" width="11.5703125" style="45" customWidth="1"/>
    <col min="5141" max="5376" width="9.140625" style="45"/>
    <col min="5377" max="5377" width="4.85546875" style="45" customWidth="1"/>
    <col min="5378" max="5378" width="27" style="45" customWidth="1"/>
    <col min="5379" max="5379" width="15.42578125" style="45" customWidth="1"/>
    <col min="5380" max="5381" width="13.28515625" style="45" customWidth="1"/>
    <col min="5382" max="5382" width="15.140625" style="45" customWidth="1"/>
    <col min="5383" max="5383" width="13.42578125" style="45" customWidth="1"/>
    <col min="5384" max="5384" width="10.85546875" style="45" customWidth="1"/>
    <col min="5385" max="5385" width="13.5703125" style="45" customWidth="1"/>
    <col min="5386" max="5386" width="9.5703125" style="45" customWidth="1"/>
    <col min="5387" max="5387" width="13.7109375" style="45" customWidth="1"/>
    <col min="5388" max="5388" width="10.28515625" style="45" customWidth="1"/>
    <col min="5389" max="5389" width="13.7109375" style="45" customWidth="1"/>
    <col min="5390" max="5390" width="11" style="45" customWidth="1"/>
    <col min="5391" max="5391" width="12.85546875" style="45" customWidth="1"/>
    <col min="5392" max="5392" width="12.7109375" style="45" customWidth="1"/>
    <col min="5393" max="5393" width="14.28515625" style="45" customWidth="1"/>
    <col min="5394" max="5394" width="11.42578125" style="45" customWidth="1"/>
    <col min="5395" max="5395" width="12.5703125" style="45" customWidth="1"/>
    <col min="5396" max="5396" width="11.5703125" style="45" customWidth="1"/>
    <col min="5397" max="5632" width="9.140625" style="45"/>
    <col min="5633" max="5633" width="4.85546875" style="45" customWidth="1"/>
    <col min="5634" max="5634" width="27" style="45" customWidth="1"/>
    <col min="5635" max="5635" width="15.42578125" style="45" customWidth="1"/>
    <col min="5636" max="5637" width="13.28515625" style="45" customWidth="1"/>
    <col min="5638" max="5638" width="15.140625" style="45" customWidth="1"/>
    <col min="5639" max="5639" width="13.42578125" style="45" customWidth="1"/>
    <col min="5640" max="5640" width="10.85546875" style="45" customWidth="1"/>
    <col min="5641" max="5641" width="13.5703125" style="45" customWidth="1"/>
    <col min="5642" max="5642" width="9.5703125" style="45" customWidth="1"/>
    <col min="5643" max="5643" width="13.7109375" style="45" customWidth="1"/>
    <col min="5644" max="5644" width="10.28515625" style="45" customWidth="1"/>
    <col min="5645" max="5645" width="13.7109375" style="45" customWidth="1"/>
    <col min="5646" max="5646" width="11" style="45" customWidth="1"/>
    <col min="5647" max="5647" width="12.85546875" style="45" customWidth="1"/>
    <col min="5648" max="5648" width="12.7109375" style="45" customWidth="1"/>
    <col min="5649" max="5649" width="14.28515625" style="45" customWidth="1"/>
    <col min="5650" max="5650" width="11.42578125" style="45" customWidth="1"/>
    <col min="5651" max="5651" width="12.5703125" style="45" customWidth="1"/>
    <col min="5652" max="5652" width="11.5703125" style="45" customWidth="1"/>
    <col min="5653" max="5888" width="9.140625" style="45"/>
    <col min="5889" max="5889" width="4.85546875" style="45" customWidth="1"/>
    <col min="5890" max="5890" width="27" style="45" customWidth="1"/>
    <col min="5891" max="5891" width="15.42578125" style="45" customWidth="1"/>
    <col min="5892" max="5893" width="13.28515625" style="45" customWidth="1"/>
    <col min="5894" max="5894" width="15.140625" style="45" customWidth="1"/>
    <col min="5895" max="5895" width="13.42578125" style="45" customWidth="1"/>
    <col min="5896" max="5896" width="10.85546875" style="45" customWidth="1"/>
    <col min="5897" max="5897" width="13.5703125" style="45" customWidth="1"/>
    <col min="5898" max="5898" width="9.5703125" style="45" customWidth="1"/>
    <col min="5899" max="5899" width="13.7109375" style="45" customWidth="1"/>
    <col min="5900" max="5900" width="10.28515625" style="45" customWidth="1"/>
    <col min="5901" max="5901" width="13.7109375" style="45" customWidth="1"/>
    <col min="5902" max="5902" width="11" style="45" customWidth="1"/>
    <col min="5903" max="5903" width="12.85546875" style="45" customWidth="1"/>
    <col min="5904" max="5904" width="12.7109375" style="45" customWidth="1"/>
    <col min="5905" max="5905" width="14.28515625" style="45" customWidth="1"/>
    <col min="5906" max="5906" width="11.42578125" style="45" customWidth="1"/>
    <col min="5907" max="5907" width="12.5703125" style="45" customWidth="1"/>
    <col min="5908" max="5908" width="11.5703125" style="45" customWidth="1"/>
    <col min="5909" max="6144" width="9.140625" style="45"/>
    <col min="6145" max="6145" width="4.85546875" style="45" customWidth="1"/>
    <col min="6146" max="6146" width="27" style="45" customWidth="1"/>
    <col min="6147" max="6147" width="15.42578125" style="45" customWidth="1"/>
    <col min="6148" max="6149" width="13.28515625" style="45" customWidth="1"/>
    <col min="6150" max="6150" width="15.140625" style="45" customWidth="1"/>
    <col min="6151" max="6151" width="13.42578125" style="45" customWidth="1"/>
    <col min="6152" max="6152" width="10.85546875" style="45" customWidth="1"/>
    <col min="6153" max="6153" width="13.5703125" style="45" customWidth="1"/>
    <col min="6154" max="6154" width="9.5703125" style="45" customWidth="1"/>
    <col min="6155" max="6155" width="13.7109375" style="45" customWidth="1"/>
    <col min="6156" max="6156" width="10.28515625" style="45" customWidth="1"/>
    <col min="6157" max="6157" width="13.7109375" style="45" customWidth="1"/>
    <col min="6158" max="6158" width="11" style="45" customWidth="1"/>
    <col min="6159" max="6159" width="12.85546875" style="45" customWidth="1"/>
    <col min="6160" max="6160" width="12.7109375" style="45" customWidth="1"/>
    <col min="6161" max="6161" width="14.28515625" style="45" customWidth="1"/>
    <col min="6162" max="6162" width="11.42578125" style="45" customWidth="1"/>
    <col min="6163" max="6163" width="12.5703125" style="45" customWidth="1"/>
    <col min="6164" max="6164" width="11.5703125" style="45" customWidth="1"/>
    <col min="6165" max="6400" width="9.140625" style="45"/>
    <col min="6401" max="6401" width="4.85546875" style="45" customWidth="1"/>
    <col min="6402" max="6402" width="27" style="45" customWidth="1"/>
    <col min="6403" max="6403" width="15.42578125" style="45" customWidth="1"/>
    <col min="6404" max="6405" width="13.28515625" style="45" customWidth="1"/>
    <col min="6406" max="6406" width="15.140625" style="45" customWidth="1"/>
    <col min="6407" max="6407" width="13.42578125" style="45" customWidth="1"/>
    <col min="6408" max="6408" width="10.85546875" style="45" customWidth="1"/>
    <col min="6409" max="6409" width="13.5703125" style="45" customWidth="1"/>
    <col min="6410" max="6410" width="9.5703125" style="45" customWidth="1"/>
    <col min="6411" max="6411" width="13.7109375" style="45" customWidth="1"/>
    <col min="6412" max="6412" width="10.28515625" style="45" customWidth="1"/>
    <col min="6413" max="6413" width="13.7109375" style="45" customWidth="1"/>
    <col min="6414" max="6414" width="11" style="45" customWidth="1"/>
    <col min="6415" max="6415" width="12.85546875" style="45" customWidth="1"/>
    <col min="6416" max="6416" width="12.7109375" style="45" customWidth="1"/>
    <col min="6417" max="6417" width="14.28515625" style="45" customWidth="1"/>
    <col min="6418" max="6418" width="11.42578125" style="45" customWidth="1"/>
    <col min="6419" max="6419" width="12.5703125" style="45" customWidth="1"/>
    <col min="6420" max="6420" width="11.5703125" style="45" customWidth="1"/>
    <col min="6421" max="6656" width="9.140625" style="45"/>
    <col min="6657" max="6657" width="4.85546875" style="45" customWidth="1"/>
    <col min="6658" max="6658" width="27" style="45" customWidth="1"/>
    <col min="6659" max="6659" width="15.42578125" style="45" customWidth="1"/>
    <col min="6660" max="6661" width="13.28515625" style="45" customWidth="1"/>
    <col min="6662" max="6662" width="15.140625" style="45" customWidth="1"/>
    <col min="6663" max="6663" width="13.42578125" style="45" customWidth="1"/>
    <col min="6664" max="6664" width="10.85546875" style="45" customWidth="1"/>
    <col min="6665" max="6665" width="13.5703125" style="45" customWidth="1"/>
    <col min="6666" max="6666" width="9.5703125" style="45" customWidth="1"/>
    <col min="6667" max="6667" width="13.7109375" style="45" customWidth="1"/>
    <col min="6668" max="6668" width="10.28515625" style="45" customWidth="1"/>
    <col min="6669" max="6669" width="13.7109375" style="45" customWidth="1"/>
    <col min="6670" max="6670" width="11" style="45" customWidth="1"/>
    <col min="6671" max="6671" width="12.85546875" style="45" customWidth="1"/>
    <col min="6672" max="6672" width="12.7109375" style="45" customWidth="1"/>
    <col min="6673" max="6673" width="14.28515625" style="45" customWidth="1"/>
    <col min="6674" max="6674" width="11.42578125" style="45" customWidth="1"/>
    <col min="6675" max="6675" width="12.5703125" style="45" customWidth="1"/>
    <col min="6676" max="6676" width="11.5703125" style="45" customWidth="1"/>
    <col min="6677" max="6912" width="9.140625" style="45"/>
    <col min="6913" max="6913" width="4.85546875" style="45" customWidth="1"/>
    <col min="6914" max="6914" width="27" style="45" customWidth="1"/>
    <col min="6915" max="6915" width="15.42578125" style="45" customWidth="1"/>
    <col min="6916" max="6917" width="13.28515625" style="45" customWidth="1"/>
    <col min="6918" max="6918" width="15.140625" style="45" customWidth="1"/>
    <col min="6919" max="6919" width="13.42578125" style="45" customWidth="1"/>
    <col min="6920" max="6920" width="10.85546875" style="45" customWidth="1"/>
    <col min="6921" max="6921" width="13.5703125" style="45" customWidth="1"/>
    <col min="6922" max="6922" width="9.5703125" style="45" customWidth="1"/>
    <col min="6923" max="6923" width="13.7109375" style="45" customWidth="1"/>
    <col min="6924" max="6924" width="10.28515625" style="45" customWidth="1"/>
    <col min="6925" max="6925" width="13.7109375" style="45" customWidth="1"/>
    <col min="6926" max="6926" width="11" style="45" customWidth="1"/>
    <col min="6927" max="6927" width="12.85546875" style="45" customWidth="1"/>
    <col min="6928" max="6928" width="12.7109375" style="45" customWidth="1"/>
    <col min="6929" max="6929" width="14.28515625" style="45" customWidth="1"/>
    <col min="6930" max="6930" width="11.42578125" style="45" customWidth="1"/>
    <col min="6931" max="6931" width="12.5703125" style="45" customWidth="1"/>
    <col min="6932" max="6932" width="11.5703125" style="45" customWidth="1"/>
    <col min="6933" max="7168" width="9.140625" style="45"/>
    <col min="7169" max="7169" width="4.85546875" style="45" customWidth="1"/>
    <col min="7170" max="7170" width="27" style="45" customWidth="1"/>
    <col min="7171" max="7171" width="15.42578125" style="45" customWidth="1"/>
    <col min="7172" max="7173" width="13.28515625" style="45" customWidth="1"/>
    <col min="7174" max="7174" width="15.140625" style="45" customWidth="1"/>
    <col min="7175" max="7175" width="13.42578125" style="45" customWidth="1"/>
    <col min="7176" max="7176" width="10.85546875" style="45" customWidth="1"/>
    <col min="7177" max="7177" width="13.5703125" style="45" customWidth="1"/>
    <col min="7178" max="7178" width="9.5703125" style="45" customWidth="1"/>
    <col min="7179" max="7179" width="13.7109375" style="45" customWidth="1"/>
    <col min="7180" max="7180" width="10.28515625" style="45" customWidth="1"/>
    <col min="7181" max="7181" width="13.7109375" style="45" customWidth="1"/>
    <col min="7182" max="7182" width="11" style="45" customWidth="1"/>
    <col min="7183" max="7183" width="12.85546875" style="45" customWidth="1"/>
    <col min="7184" max="7184" width="12.7109375" style="45" customWidth="1"/>
    <col min="7185" max="7185" width="14.28515625" style="45" customWidth="1"/>
    <col min="7186" max="7186" width="11.42578125" style="45" customWidth="1"/>
    <col min="7187" max="7187" width="12.5703125" style="45" customWidth="1"/>
    <col min="7188" max="7188" width="11.5703125" style="45" customWidth="1"/>
    <col min="7189" max="7424" width="9.140625" style="45"/>
    <col min="7425" max="7425" width="4.85546875" style="45" customWidth="1"/>
    <col min="7426" max="7426" width="27" style="45" customWidth="1"/>
    <col min="7427" max="7427" width="15.42578125" style="45" customWidth="1"/>
    <col min="7428" max="7429" width="13.28515625" style="45" customWidth="1"/>
    <col min="7430" max="7430" width="15.140625" style="45" customWidth="1"/>
    <col min="7431" max="7431" width="13.42578125" style="45" customWidth="1"/>
    <col min="7432" max="7432" width="10.85546875" style="45" customWidth="1"/>
    <col min="7433" max="7433" width="13.5703125" style="45" customWidth="1"/>
    <col min="7434" max="7434" width="9.5703125" style="45" customWidth="1"/>
    <col min="7435" max="7435" width="13.7109375" style="45" customWidth="1"/>
    <col min="7436" max="7436" width="10.28515625" style="45" customWidth="1"/>
    <col min="7437" max="7437" width="13.7109375" style="45" customWidth="1"/>
    <col min="7438" max="7438" width="11" style="45" customWidth="1"/>
    <col min="7439" max="7439" width="12.85546875" style="45" customWidth="1"/>
    <col min="7440" max="7440" width="12.7109375" style="45" customWidth="1"/>
    <col min="7441" max="7441" width="14.28515625" style="45" customWidth="1"/>
    <col min="7442" max="7442" width="11.42578125" style="45" customWidth="1"/>
    <col min="7443" max="7443" width="12.5703125" style="45" customWidth="1"/>
    <col min="7444" max="7444" width="11.5703125" style="45" customWidth="1"/>
    <col min="7445" max="7680" width="9.140625" style="45"/>
    <col min="7681" max="7681" width="4.85546875" style="45" customWidth="1"/>
    <col min="7682" max="7682" width="27" style="45" customWidth="1"/>
    <col min="7683" max="7683" width="15.42578125" style="45" customWidth="1"/>
    <col min="7684" max="7685" width="13.28515625" style="45" customWidth="1"/>
    <col min="7686" max="7686" width="15.140625" style="45" customWidth="1"/>
    <col min="7687" max="7687" width="13.42578125" style="45" customWidth="1"/>
    <col min="7688" max="7688" width="10.85546875" style="45" customWidth="1"/>
    <col min="7689" max="7689" width="13.5703125" style="45" customWidth="1"/>
    <col min="7690" max="7690" width="9.5703125" style="45" customWidth="1"/>
    <col min="7691" max="7691" width="13.7109375" style="45" customWidth="1"/>
    <col min="7692" max="7692" width="10.28515625" style="45" customWidth="1"/>
    <col min="7693" max="7693" width="13.7109375" style="45" customWidth="1"/>
    <col min="7694" max="7694" width="11" style="45" customWidth="1"/>
    <col min="7695" max="7695" width="12.85546875" style="45" customWidth="1"/>
    <col min="7696" max="7696" width="12.7109375" style="45" customWidth="1"/>
    <col min="7697" max="7697" width="14.28515625" style="45" customWidth="1"/>
    <col min="7698" max="7698" width="11.42578125" style="45" customWidth="1"/>
    <col min="7699" max="7699" width="12.5703125" style="45" customWidth="1"/>
    <col min="7700" max="7700" width="11.5703125" style="45" customWidth="1"/>
    <col min="7701" max="7936" width="9.140625" style="45"/>
    <col min="7937" max="7937" width="4.85546875" style="45" customWidth="1"/>
    <col min="7938" max="7938" width="27" style="45" customWidth="1"/>
    <col min="7939" max="7939" width="15.42578125" style="45" customWidth="1"/>
    <col min="7940" max="7941" width="13.28515625" style="45" customWidth="1"/>
    <col min="7942" max="7942" width="15.140625" style="45" customWidth="1"/>
    <col min="7943" max="7943" width="13.42578125" style="45" customWidth="1"/>
    <col min="7944" max="7944" width="10.85546875" style="45" customWidth="1"/>
    <col min="7945" max="7945" width="13.5703125" style="45" customWidth="1"/>
    <col min="7946" max="7946" width="9.5703125" style="45" customWidth="1"/>
    <col min="7947" max="7947" width="13.7109375" style="45" customWidth="1"/>
    <col min="7948" max="7948" width="10.28515625" style="45" customWidth="1"/>
    <col min="7949" max="7949" width="13.7109375" style="45" customWidth="1"/>
    <col min="7950" max="7950" width="11" style="45" customWidth="1"/>
    <col min="7951" max="7951" width="12.85546875" style="45" customWidth="1"/>
    <col min="7952" max="7952" width="12.7109375" style="45" customWidth="1"/>
    <col min="7953" max="7953" width="14.28515625" style="45" customWidth="1"/>
    <col min="7954" max="7954" width="11.42578125" style="45" customWidth="1"/>
    <col min="7955" max="7955" width="12.5703125" style="45" customWidth="1"/>
    <col min="7956" max="7956" width="11.5703125" style="45" customWidth="1"/>
    <col min="7957" max="8192" width="9.140625" style="45"/>
    <col min="8193" max="8193" width="4.85546875" style="45" customWidth="1"/>
    <col min="8194" max="8194" width="27" style="45" customWidth="1"/>
    <col min="8195" max="8195" width="15.42578125" style="45" customWidth="1"/>
    <col min="8196" max="8197" width="13.28515625" style="45" customWidth="1"/>
    <col min="8198" max="8198" width="15.140625" style="45" customWidth="1"/>
    <col min="8199" max="8199" width="13.42578125" style="45" customWidth="1"/>
    <col min="8200" max="8200" width="10.85546875" style="45" customWidth="1"/>
    <col min="8201" max="8201" width="13.5703125" style="45" customWidth="1"/>
    <col min="8202" max="8202" width="9.5703125" style="45" customWidth="1"/>
    <col min="8203" max="8203" width="13.7109375" style="45" customWidth="1"/>
    <col min="8204" max="8204" width="10.28515625" style="45" customWidth="1"/>
    <col min="8205" max="8205" width="13.7109375" style="45" customWidth="1"/>
    <col min="8206" max="8206" width="11" style="45" customWidth="1"/>
    <col min="8207" max="8207" width="12.85546875" style="45" customWidth="1"/>
    <col min="8208" max="8208" width="12.7109375" style="45" customWidth="1"/>
    <col min="8209" max="8209" width="14.28515625" style="45" customWidth="1"/>
    <col min="8210" max="8210" width="11.42578125" style="45" customWidth="1"/>
    <col min="8211" max="8211" width="12.5703125" style="45" customWidth="1"/>
    <col min="8212" max="8212" width="11.5703125" style="45" customWidth="1"/>
    <col min="8213" max="8448" width="9.140625" style="45"/>
    <col min="8449" max="8449" width="4.85546875" style="45" customWidth="1"/>
    <col min="8450" max="8450" width="27" style="45" customWidth="1"/>
    <col min="8451" max="8451" width="15.42578125" style="45" customWidth="1"/>
    <col min="8452" max="8453" width="13.28515625" style="45" customWidth="1"/>
    <col min="8454" max="8454" width="15.140625" style="45" customWidth="1"/>
    <col min="8455" max="8455" width="13.42578125" style="45" customWidth="1"/>
    <col min="8456" max="8456" width="10.85546875" style="45" customWidth="1"/>
    <col min="8457" max="8457" width="13.5703125" style="45" customWidth="1"/>
    <col min="8458" max="8458" width="9.5703125" style="45" customWidth="1"/>
    <col min="8459" max="8459" width="13.7109375" style="45" customWidth="1"/>
    <col min="8460" max="8460" width="10.28515625" style="45" customWidth="1"/>
    <col min="8461" max="8461" width="13.7109375" style="45" customWidth="1"/>
    <col min="8462" max="8462" width="11" style="45" customWidth="1"/>
    <col min="8463" max="8463" width="12.85546875" style="45" customWidth="1"/>
    <col min="8464" max="8464" width="12.7109375" style="45" customWidth="1"/>
    <col min="8465" max="8465" width="14.28515625" style="45" customWidth="1"/>
    <col min="8466" max="8466" width="11.42578125" style="45" customWidth="1"/>
    <col min="8467" max="8467" width="12.5703125" style="45" customWidth="1"/>
    <col min="8468" max="8468" width="11.5703125" style="45" customWidth="1"/>
    <col min="8469" max="8704" width="9.140625" style="45"/>
    <col min="8705" max="8705" width="4.85546875" style="45" customWidth="1"/>
    <col min="8706" max="8706" width="27" style="45" customWidth="1"/>
    <col min="8707" max="8707" width="15.42578125" style="45" customWidth="1"/>
    <col min="8708" max="8709" width="13.28515625" style="45" customWidth="1"/>
    <col min="8710" max="8710" width="15.140625" style="45" customWidth="1"/>
    <col min="8711" max="8711" width="13.42578125" style="45" customWidth="1"/>
    <col min="8712" max="8712" width="10.85546875" style="45" customWidth="1"/>
    <col min="8713" max="8713" width="13.5703125" style="45" customWidth="1"/>
    <col min="8714" max="8714" width="9.5703125" style="45" customWidth="1"/>
    <col min="8715" max="8715" width="13.7109375" style="45" customWidth="1"/>
    <col min="8716" max="8716" width="10.28515625" style="45" customWidth="1"/>
    <col min="8717" max="8717" width="13.7109375" style="45" customWidth="1"/>
    <col min="8718" max="8718" width="11" style="45" customWidth="1"/>
    <col min="8719" max="8719" width="12.85546875" style="45" customWidth="1"/>
    <col min="8720" max="8720" width="12.7109375" style="45" customWidth="1"/>
    <col min="8721" max="8721" width="14.28515625" style="45" customWidth="1"/>
    <col min="8722" max="8722" width="11.42578125" style="45" customWidth="1"/>
    <col min="8723" max="8723" width="12.5703125" style="45" customWidth="1"/>
    <col min="8724" max="8724" width="11.5703125" style="45" customWidth="1"/>
    <col min="8725" max="8960" width="9.140625" style="45"/>
    <col min="8961" max="8961" width="4.85546875" style="45" customWidth="1"/>
    <col min="8962" max="8962" width="27" style="45" customWidth="1"/>
    <col min="8963" max="8963" width="15.42578125" style="45" customWidth="1"/>
    <col min="8964" max="8965" width="13.28515625" style="45" customWidth="1"/>
    <col min="8966" max="8966" width="15.140625" style="45" customWidth="1"/>
    <col min="8967" max="8967" width="13.42578125" style="45" customWidth="1"/>
    <col min="8968" max="8968" width="10.85546875" style="45" customWidth="1"/>
    <col min="8969" max="8969" width="13.5703125" style="45" customWidth="1"/>
    <col min="8970" max="8970" width="9.5703125" style="45" customWidth="1"/>
    <col min="8971" max="8971" width="13.7109375" style="45" customWidth="1"/>
    <col min="8972" max="8972" width="10.28515625" style="45" customWidth="1"/>
    <col min="8973" max="8973" width="13.7109375" style="45" customWidth="1"/>
    <col min="8974" max="8974" width="11" style="45" customWidth="1"/>
    <col min="8975" max="8975" width="12.85546875" style="45" customWidth="1"/>
    <col min="8976" max="8976" width="12.7109375" style="45" customWidth="1"/>
    <col min="8977" max="8977" width="14.28515625" style="45" customWidth="1"/>
    <col min="8978" max="8978" width="11.42578125" style="45" customWidth="1"/>
    <col min="8979" max="8979" width="12.5703125" style="45" customWidth="1"/>
    <col min="8980" max="8980" width="11.5703125" style="45" customWidth="1"/>
    <col min="8981" max="9216" width="9.140625" style="45"/>
    <col min="9217" max="9217" width="4.85546875" style="45" customWidth="1"/>
    <col min="9218" max="9218" width="27" style="45" customWidth="1"/>
    <col min="9219" max="9219" width="15.42578125" style="45" customWidth="1"/>
    <col min="9220" max="9221" width="13.28515625" style="45" customWidth="1"/>
    <col min="9222" max="9222" width="15.140625" style="45" customWidth="1"/>
    <col min="9223" max="9223" width="13.42578125" style="45" customWidth="1"/>
    <col min="9224" max="9224" width="10.85546875" style="45" customWidth="1"/>
    <col min="9225" max="9225" width="13.5703125" style="45" customWidth="1"/>
    <col min="9226" max="9226" width="9.5703125" style="45" customWidth="1"/>
    <col min="9227" max="9227" width="13.7109375" style="45" customWidth="1"/>
    <col min="9228" max="9228" width="10.28515625" style="45" customWidth="1"/>
    <col min="9229" max="9229" width="13.7109375" style="45" customWidth="1"/>
    <col min="9230" max="9230" width="11" style="45" customWidth="1"/>
    <col min="9231" max="9231" width="12.85546875" style="45" customWidth="1"/>
    <col min="9232" max="9232" width="12.7109375" style="45" customWidth="1"/>
    <col min="9233" max="9233" width="14.28515625" style="45" customWidth="1"/>
    <col min="9234" max="9234" width="11.42578125" style="45" customWidth="1"/>
    <col min="9235" max="9235" width="12.5703125" style="45" customWidth="1"/>
    <col min="9236" max="9236" width="11.5703125" style="45" customWidth="1"/>
    <col min="9237" max="9472" width="9.140625" style="45"/>
    <col min="9473" max="9473" width="4.85546875" style="45" customWidth="1"/>
    <col min="9474" max="9474" width="27" style="45" customWidth="1"/>
    <col min="9475" max="9475" width="15.42578125" style="45" customWidth="1"/>
    <col min="9476" max="9477" width="13.28515625" style="45" customWidth="1"/>
    <col min="9478" max="9478" width="15.140625" style="45" customWidth="1"/>
    <col min="9479" max="9479" width="13.42578125" style="45" customWidth="1"/>
    <col min="9480" max="9480" width="10.85546875" style="45" customWidth="1"/>
    <col min="9481" max="9481" width="13.5703125" style="45" customWidth="1"/>
    <col min="9482" max="9482" width="9.5703125" style="45" customWidth="1"/>
    <col min="9483" max="9483" width="13.7109375" style="45" customWidth="1"/>
    <col min="9484" max="9484" width="10.28515625" style="45" customWidth="1"/>
    <col min="9485" max="9485" width="13.7109375" style="45" customWidth="1"/>
    <col min="9486" max="9486" width="11" style="45" customWidth="1"/>
    <col min="9487" max="9487" width="12.85546875" style="45" customWidth="1"/>
    <col min="9488" max="9488" width="12.7109375" style="45" customWidth="1"/>
    <col min="9489" max="9489" width="14.28515625" style="45" customWidth="1"/>
    <col min="9490" max="9490" width="11.42578125" style="45" customWidth="1"/>
    <col min="9491" max="9491" width="12.5703125" style="45" customWidth="1"/>
    <col min="9492" max="9492" width="11.5703125" style="45" customWidth="1"/>
    <col min="9493" max="9728" width="9.140625" style="45"/>
    <col min="9729" max="9729" width="4.85546875" style="45" customWidth="1"/>
    <col min="9730" max="9730" width="27" style="45" customWidth="1"/>
    <col min="9731" max="9731" width="15.42578125" style="45" customWidth="1"/>
    <col min="9732" max="9733" width="13.28515625" style="45" customWidth="1"/>
    <col min="9734" max="9734" width="15.140625" style="45" customWidth="1"/>
    <col min="9735" max="9735" width="13.42578125" style="45" customWidth="1"/>
    <col min="9736" max="9736" width="10.85546875" style="45" customWidth="1"/>
    <col min="9737" max="9737" width="13.5703125" style="45" customWidth="1"/>
    <col min="9738" max="9738" width="9.5703125" style="45" customWidth="1"/>
    <col min="9739" max="9739" width="13.7109375" style="45" customWidth="1"/>
    <col min="9740" max="9740" width="10.28515625" style="45" customWidth="1"/>
    <col min="9741" max="9741" width="13.7109375" style="45" customWidth="1"/>
    <col min="9742" max="9742" width="11" style="45" customWidth="1"/>
    <col min="9743" max="9743" width="12.85546875" style="45" customWidth="1"/>
    <col min="9744" max="9744" width="12.7109375" style="45" customWidth="1"/>
    <col min="9745" max="9745" width="14.28515625" style="45" customWidth="1"/>
    <col min="9746" max="9746" width="11.42578125" style="45" customWidth="1"/>
    <col min="9747" max="9747" width="12.5703125" style="45" customWidth="1"/>
    <col min="9748" max="9748" width="11.5703125" style="45" customWidth="1"/>
    <col min="9749" max="9984" width="9.140625" style="45"/>
    <col min="9985" max="9985" width="4.85546875" style="45" customWidth="1"/>
    <col min="9986" max="9986" width="27" style="45" customWidth="1"/>
    <col min="9987" max="9987" width="15.42578125" style="45" customWidth="1"/>
    <col min="9988" max="9989" width="13.28515625" style="45" customWidth="1"/>
    <col min="9990" max="9990" width="15.140625" style="45" customWidth="1"/>
    <col min="9991" max="9991" width="13.42578125" style="45" customWidth="1"/>
    <col min="9992" max="9992" width="10.85546875" style="45" customWidth="1"/>
    <col min="9993" max="9993" width="13.5703125" style="45" customWidth="1"/>
    <col min="9994" max="9994" width="9.5703125" style="45" customWidth="1"/>
    <col min="9995" max="9995" width="13.7109375" style="45" customWidth="1"/>
    <col min="9996" max="9996" width="10.28515625" style="45" customWidth="1"/>
    <col min="9997" max="9997" width="13.7109375" style="45" customWidth="1"/>
    <col min="9998" max="9998" width="11" style="45" customWidth="1"/>
    <col min="9999" max="9999" width="12.85546875" style="45" customWidth="1"/>
    <col min="10000" max="10000" width="12.7109375" style="45" customWidth="1"/>
    <col min="10001" max="10001" width="14.28515625" style="45" customWidth="1"/>
    <col min="10002" max="10002" width="11.42578125" style="45" customWidth="1"/>
    <col min="10003" max="10003" width="12.5703125" style="45" customWidth="1"/>
    <col min="10004" max="10004" width="11.5703125" style="45" customWidth="1"/>
    <col min="10005" max="10240" width="9.140625" style="45"/>
    <col min="10241" max="10241" width="4.85546875" style="45" customWidth="1"/>
    <col min="10242" max="10242" width="27" style="45" customWidth="1"/>
    <col min="10243" max="10243" width="15.42578125" style="45" customWidth="1"/>
    <col min="10244" max="10245" width="13.28515625" style="45" customWidth="1"/>
    <col min="10246" max="10246" width="15.140625" style="45" customWidth="1"/>
    <col min="10247" max="10247" width="13.42578125" style="45" customWidth="1"/>
    <col min="10248" max="10248" width="10.85546875" style="45" customWidth="1"/>
    <col min="10249" max="10249" width="13.5703125" style="45" customWidth="1"/>
    <col min="10250" max="10250" width="9.5703125" style="45" customWidth="1"/>
    <col min="10251" max="10251" width="13.7109375" style="45" customWidth="1"/>
    <col min="10252" max="10252" width="10.28515625" style="45" customWidth="1"/>
    <col min="10253" max="10253" width="13.7109375" style="45" customWidth="1"/>
    <col min="10254" max="10254" width="11" style="45" customWidth="1"/>
    <col min="10255" max="10255" width="12.85546875" style="45" customWidth="1"/>
    <col min="10256" max="10256" width="12.7109375" style="45" customWidth="1"/>
    <col min="10257" max="10257" width="14.28515625" style="45" customWidth="1"/>
    <col min="10258" max="10258" width="11.42578125" style="45" customWidth="1"/>
    <col min="10259" max="10259" width="12.5703125" style="45" customWidth="1"/>
    <col min="10260" max="10260" width="11.5703125" style="45" customWidth="1"/>
    <col min="10261" max="10496" width="9.140625" style="45"/>
    <col min="10497" max="10497" width="4.85546875" style="45" customWidth="1"/>
    <col min="10498" max="10498" width="27" style="45" customWidth="1"/>
    <col min="10499" max="10499" width="15.42578125" style="45" customWidth="1"/>
    <col min="10500" max="10501" width="13.28515625" style="45" customWidth="1"/>
    <col min="10502" max="10502" width="15.140625" style="45" customWidth="1"/>
    <col min="10503" max="10503" width="13.42578125" style="45" customWidth="1"/>
    <col min="10504" max="10504" width="10.85546875" style="45" customWidth="1"/>
    <col min="10505" max="10505" width="13.5703125" style="45" customWidth="1"/>
    <col min="10506" max="10506" width="9.5703125" style="45" customWidth="1"/>
    <col min="10507" max="10507" width="13.7109375" style="45" customWidth="1"/>
    <col min="10508" max="10508" width="10.28515625" style="45" customWidth="1"/>
    <col min="10509" max="10509" width="13.7109375" style="45" customWidth="1"/>
    <col min="10510" max="10510" width="11" style="45" customWidth="1"/>
    <col min="10511" max="10511" width="12.85546875" style="45" customWidth="1"/>
    <col min="10512" max="10512" width="12.7109375" style="45" customWidth="1"/>
    <col min="10513" max="10513" width="14.28515625" style="45" customWidth="1"/>
    <col min="10514" max="10514" width="11.42578125" style="45" customWidth="1"/>
    <col min="10515" max="10515" width="12.5703125" style="45" customWidth="1"/>
    <col min="10516" max="10516" width="11.5703125" style="45" customWidth="1"/>
    <col min="10517" max="10752" width="9.140625" style="45"/>
    <col min="10753" max="10753" width="4.85546875" style="45" customWidth="1"/>
    <col min="10754" max="10754" width="27" style="45" customWidth="1"/>
    <col min="10755" max="10755" width="15.42578125" style="45" customWidth="1"/>
    <col min="10756" max="10757" width="13.28515625" style="45" customWidth="1"/>
    <col min="10758" max="10758" width="15.140625" style="45" customWidth="1"/>
    <col min="10759" max="10759" width="13.42578125" style="45" customWidth="1"/>
    <col min="10760" max="10760" width="10.85546875" style="45" customWidth="1"/>
    <col min="10761" max="10761" width="13.5703125" style="45" customWidth="1"/>
    <col min="10762" max="10762" width="9.5703125" style="45" customWidth="1"/>
    <col min="10763" max="10763" width="13.7109375" style="45" customWidth="1"/>
    <col min="10764" max="10764" width="10.28515625" style="45" customWidth="1"/>
    <col min="10765" max="10765" width="13.7109375" style="45" customWidth="1"/>
    <col min="10766" max="10766" width="11" style="45" customWidth="1"/>
    <col min="10767" max="10767" width="12.85546875" style="45" customWidth="1"/>
    <col min="10768" max="10768" width="12.7109375" style="45" customWidth="1"/>
    <col min="10769" max="10769" width="14.28515625" style="45" customWidth="1"/>
    <col min="10770" max="10770" width="11.42578125" style="45" customWidth="1"/>
    <col min="10771" max="10771" width="12.5703125" style="45" customWidth="1"/>
    <col min="10772" max="10772" width="11.5703125" style="45" customWidth="1"/>
    <col min="10773" max="11008" width="9.140625" style="45"/>
    <col min="11009" max="11009" width="4.85546875" style="45" customWidth="1"/>
    <col min="11010" max="11010" width="27" style="45" customWidth="1"/>
    <col min="11011" max="11011" width="15.42578125" style="45" customWidth="1"/>
    <col min="11012" max="11013" width="13.28515625" style="45" customWidth="1"/>
    <col min="11014" max="11014" width="15.140625" style="45" customWidth="1"/>
    <col min="11015" max="11015" width="13.42578125" style="45" customWidth="1"/>
    <col min="11016" max="11016" width="10.85546875" style="45" customWidth="1"/>
    <col min="11017" max="11017" width="13.5703125" style="45" customWidth="1"/>
    <col min="11018" max="11018" width="9.5703125" style="45" customWidth="1"/>
    <col min="11019" max="11019" width="13.7109375" style="45" customWidth="1"/>
    <col min="11020" max="11020" width="10.28515625" style="45" customWidth="1"/>
    <col min="11021" max="11021" width="13.7109375" style="45" customWidth="1"/>
    <col min="11022" max="11022" width="11" style="45" customWidth="1"/>
    <col min="11023" max="11023" width="12.85546875" style="45" customWidth="1"/>
    <col min="11024" max="11024" width="12.7109375" style="45" customWidth="1"/>
    <col min="11025" max="11025" width="14.28515625" style="45" customWidth="1"/>
    <col min="11026" max="11026" width="11.42578125" style="45" customWidth="1"/>
    <col min="11027" max="11027" width="12.5703125" style="45" customWidth="1"/>
    <col min="11028" max="11028" width="11.5703125" style="45" customWidth="1"/>
    <col min="11029" max="11264" width="9.140625" style="45"/>
    <col min="11265" max="11265" width="4.85546875" style="45" customWidth="1"/>
    <col min="11266" max="11266" width="27" style="45" customWidth="1"/>
    <col min="11267" max="11267" width="15.42578125" style="45" customWidth="1"/>
    <col min="11268" max="11269" width="13.28515625" style="45" customWidth="1"/>
    <col min="11270" max="11270" width="15.140625" style="45" customWidth="1"/>
    <col min="11271" max="11271" width="13.42578125" style="45" customWidth="1"/>
    <col min="11272" max="11272" width="10.85546875" style="45" customWidth="1"/>
    <col min="11273" max="11273" width="13.5703125" style="45" customWidth="1"/>
    <col min="11274" max="11274" width="9.5703125" style="45" customWidth="1"/>
    <col min="11275" max="11275" width="13.7109375" style="45" customWidth="1"/>
    <col min="11276" max="11276" width="10.28515625" style="45" customWidth="1"/>
    <col min="11277" max="11277" width="13.7109375" style="45" customWidth="1"/>
    <col min="11278" max="11278" width="11" style="45" customWidth="1"/>
    <col min="11279" max="11279" width="12.85546875" style="45" customWidth="1"/>
    <col min="11280" max="11280" width="12.7109375" style="45" customWidth="1"/>
    <col min="11281" max="11281" width="14.28515625" style="45" customWidth="1"/>
    <col min="11282" max="11282" width="11.42578125" style="45" customWidth="1"/>
    <col min="11283" max="11283" width="12.5703125" style="45" customWidth="1"/>
    <col min="11284" max="11284" width="11.5703125" style="45" customWidth="1"/>
    <col min="11285" max="11520" width="9.140625" style="45"/>
    <col min="11521" max="11521" width="4.85546875" style="45" customWidth="1"/>
    <col min="11522" max="11522" width="27" style="45" customWidth="1"/>
    <col min="11523" max="11523" width="15.42578125" style="45" customWidth="1"/>
    <col min="11524" max="11525" width="13.28515625" style="45" customWidth="1"/>
    <col min="11526" max="11526" width="15.140625" style="45" customWidth="1"/>
    <col min="11527" max="11527" width="13.42578125" style="45" customWidth="1"/>
    <col min="11528" max="11528" width="10.85546875" style="45" customWidth="1"/>
    <col min="11529" max="11529" width="13.5703125" style="45" customWidth="1"/>
    <col min="11530" max="11530" width="9.5703125" style="45" customWidth="1"/>
    <col min="11531" max="11531" width="13.7109375" style="45" customWidth="1"/>
    <col min="11532" max="11532" width="10.28515625" style="45" customWidth="1"/>
    <col min="11533" max="11533" width="13.7109375" style="45" customWidth="1"/>
    <col min="11534" max="11534" width="11" style="45" customWidth="1"/>
    <col min="11535" max="11535" width="12.85546875" style="45" customWidth="1"/>
    <col min="11536" max="11536" width="12.7109375" style="45" customWidth="1"/>
    <col min="11537" max="11537" width="14.28515625" style="45" customWidth="1"/>
    <col min="11538" max="11538" width="11.42578125" style="45" customWidth="1"/>
    <col min="11539" max="11539" width="12.5703125" style="45" customWidth="1"/>
    <col min="11540" max="11540" width="11.5703125" style="45" customWidth="1"/>
    <col min="11541" max="11776" width="9.140625" style="45"/>
    <col min="11777" max="11777" width="4.85546875" style="45" customWidth="1"/>
    <col min="11778" max="11778" width="27" style="45" customWidth="1"/>
    <col min="11779" max="11779" width="15.42578125" style="45" customWidth="1"/>
    <col min="11780" max="11781" width="13.28515625" style="45" customWidth="1"/>
    <col min="11782" max="11782" width="15.140625" style="45" customWidth="1"/>
    <col min="11783" max="11783" width="13.42578125" style="45" customWidth="1"/>
    <col min="11784" max="11784" width="10.85546875" style="45" customWidth="1"/>
    <col min="11785" max="11785" width="13.5703125" style="45" customWidth="1"/>
    <col min="11786" max="11786" width="9.5703125" style="45" customWidth="1"/>
    <col min="11787" max="11787" width="13.7109375" style="45" customWidth="1"/>
    <col min="11788" max="11788" width="10.28515625" style="45" customWidth="1"/>
    <col min="11789" max="11789" width="13.7109375" style="45" customWidth="1"/>
    <col min="11790" max="11790" width="11" style="45" customWidth="1"/>
    <col min="11791" max="11791" width="12.85546875" style="45" customWidth="1"/>
    <col min="11792" max="11792" width="12.7109375" style="45" customWidth="1"/>
    <col min="11793" max="11793" width="14.28515625" style="45" customWidth="1"/>
    <col min="11794" max="11794" width="11.42578125" style="45" customWidth="1"/>
    <col min="11795" max="11795" width="12.5703125" style="45" customWidth="1"/>
    <col min="11796" max="11796" width="11.5703125" style="45" customWidth="1"/>
    <col min="11797" max="12032" width="9.140625" style="45"/>
    <col min="12033" max="12033" width="4.85546875" style="45" customWidth="1"/>
    <col min="12034" max="12034" width="27" style="45" customWidth="1"/>
    <col min="12035" max="12035" width="15.42578125" style="45" customWidth="1"/>
    <col min="12036" max="12037" width="13.28515625" style="45" customWidth="1"/>
    <col min="12038" max="12038" width="15.140625" style="45" customWidth="1"/>
    <col min="12039" max="12039" width="13.42578125" style="45" customWidth="1"/>
    <col min="12040" max="12040" width="10.85546875" style="45" customWidth="1"/>
    <col min="12041" max="12041" width="13.5703125" style="45" customWidth="1"/>
    <col min="12042" max="12042" width="9.5703125" style="45" customWidth="1"/>
    <col min="12043" max="12043" width="13.7109375" style="45" customWidth="1"/>
    <col min="12044" max="12044" width="10.28515625" style="45" customWidth="1"/>
    <col min="12045" max="12045" width="13.7109375" style="45" customWidth="1"/>
    <col min="12046" max="12046" width="11" style="45" customWidth="1"/>
    <col min="12047" max="12047" width="12.85546875" style="45" customWidth="1"/>
    <col min="12048" max="12048" width="12.7109375" style="45" customWidth="1"/>
    <col min="12049" max="12049" width="14.28515625" style="45" customWidth="1"/>
    <col min="12050" max="12050" width="11.42578125" style="45" customWidth="1"/>
    <col min="12051" max="12051" width="12.5703125" style="45" customWidth="1"/>
    <col min="12052" max="12052" width="11.5703125" style="45" customWidth="1"/>
    <col min="12053" max="12288" width="9.140625" style="45"/>
    <col min="12289" max="12289" width="4.85546875" style="45" customWidth="1"/>
    <col min="12290" max="12290" width="27" style="45" customWidth="1"/>
    <col min="12291" max="12291" width="15.42578125" style="45" customWidth="1"/>
    <col min="12292" max="12293" width="13.28515625" style="45" customWidth="1"/>
    <col min="12294" max="12294" width="15.140625" style="45" customWidth="1"/>
    <col min="12295" max="12295" width="13.42578125" style="45" customWidth="1"/>
    <col min="12296" max="12296" width="10.85546875" style="45" customWidth="1"/>
    <col min="12297" max="12297" width="13.5703125" style="45" customWidth="1"/>
    <col min="12298" max="12298" width="9.5703125" style="45" customWidth="1"/>
    <col min="12299" max="12299" width="13.7109375" style="45" customWidth="1"/>
    <col min="12300" max="12300" width="10.28515625" style="45" customWidth="1"/>
    <col min="12301" max="12301" width="13.7109375" style="45" customWidth="1"/>
    <col min="12302" max="12302" width="11" style="45" customWidth="1"/>
    <col min="12303" max="12303" width="12.85546875" style="45" customWidth="1"/>
    <col min="12304" max="12304" width="12.7109375" style="45" customWidth="1"/>
    <col min="12305" max="12305" width="14.28515625" style="45" customWidth="1"/>
    <col min="12306" max="12306" width="11.42578125" style="45" customWidth="1"/>
    <col min="12307" max="12307" width="12.5703125" style="45" customWidth="1"/>
    <col min="12308" max="12308" width="11.5703125" style="45" customWidth="1"/>
    <col min="12309" max="12544" width="9.140625" style="45"/>
    <col min="12545" max="12545" width="4.85546875" style="45" customWidth="1"/>
    <col min="12546" max="12546" width="27" style="45" customWidth="1"/>
    <col min="12547" max="12547" width="15.42578125" style="45" customWidth="1"/>
    <col min="12548" max="12549" width="13.28515625" style="45" customWidth="1"/>
    <col min="12550" max="12550" width="15.140625" style="45" customWidth="1"/>
    <col min="12551" max="12551" width="13.42578125" style="45" customWidth="1"/>
    <col min="12552" max="12552" width="10.85546875" style="45" customWidth="1"/>
    <col min="12553" max="12553" width="13.5703125" style="45" customWidth="1"/>
    <col min="12554" max="12554" width="9.5703125" style="45" customWidth="1"/>
    <col min="12555" max="12555" width="13.7109375" style="45" customWidth="1"/>
    <col min="12556" max="12556" width="10.28515625" style="45" customWidth="1"/>
    <col min="12557" max="12557" width="13.7109375" style="45" customWidth="1"/>
    <col min="12558" max="12558" width="11" style="45" customWidth="1"/>
    <col min="12559" max="12559" width="12.85546875" style="45" customWidth="1"/>
    <col min="12560" max="12560" width="12.7109375" style="45" customWidth="1"/>
    <col min="12561" max="12561" width="14.28515625" style="45" customWidth="1"/>
    <col min="12562" max="12562" width="11.42578125" style="45" customWidth="1"/>
    <col min="12563" max="12563" width="12.5703125" style="45" customWidth="1"/>
    <col min="12564" max="12564" width="11.5703125" style="45" customWidth="1"/>
    <col min="12565" max="12800" width="9.140625" style="45"/>
    <col min="12801" max="12801" width="4.85546875" style="45" customWidth="1"/>
    <col min="12802" max="12802" width="27" style="45" customWidth="1"/>
    <col min="12803" max="12803" width="15.42578125" style="45" customWidth="1"/>
    <col min="12804" max="12805" width="13.28515625" style="45" customWidth="1"/>
    <col min="12806" max="12806" width="15.140625" style="45" customWidth="1"/>
    <col min="12807" max="12807" width="13.42578125" style="45" customWidth="1"/>
    <col min="12808" max="12808" width="10.85546875" style="45" customWidth="1"/>
    <col min="12809" max="12809" width="13.5703125" style="45" customWidth="1"/>
    <col min="12810" max="12810" width="9.5703125" style="45" customWidth="1"/>
    <col min="12811" max="12811" width="13.7109375" style="45" customWidth="1"/>
    <col min="12812" max="12812" width="10.28515625" style="45" customWidth="1"/>
    <col min="12813" max="12813" width="13.7109375" style="45" customWidth="1"/>
    <col min="12814" max="12814" width="11" style="45" customWidth="1"/>
    <col min="12815" max="12815" width="12.85546875" style="45" customWidth="1"/>
    <col min="12816" max="12816" width="12.7109375" style="45" customWidth="1"/>
    <col min="12817" max="12817" width="14.28515625" style="45" customWidth="1"/>
    <col min="12818" max="12818" width="11.42578125" style="45" customWidth="1"/>
    <col min="12819" max="12819" width="12.5703125" style="45" customWidth="1"/>
    <col min="12820" max="12820" width="11.5703125" style="45" customWidth="1"/>
    <col min="12821" max="13056" width="9.140625" style="45"/>
    <col min="13057" max="13057" width="4.85546875" style="45" customWidth="1"/>
    <col min="13058" max="13058" width="27" style="45" customWidth="1"/>
    <col min="13059" max="13059" width="15.42578125" style="45" customWidth="1"/>
    <col min="13060" max="13061" width="13.28515625" style="45" customWidth="1"/>
    <col min="13062" max="13062" width="15.140625" style="45" customWidth="1"/>
    <col min="13063" max="13063" width="13.42578125" style="45" customWidth="1"/>
    <col min="13064" max="13064" width="10.85546875" style="45" customWidth="1"/>
    <col min="13065" max="13065" width="13.5703125" style="45" customWidth="1"/>
    <col min="13066" max="13066" width="9.5703125" style="45" customWidth="1"/>
    <col min="13067" max="13067" width="13.7109375" style="45" customWidth="1"/>
    <col min="13068" max="13068" width="10.28515625" style="45" customWidth="1"/>
    <col min="13069" max="13069" width="13.7109375" style="45" customWidth="1"/>
    <col min="13070" max="13070" width="11" style="45" customWidth="1"/>
    <col min="13071" max="13071" width="12.85546875" style="45" customWidth="1"/>
    <col min="13072" max="13072" width="12.7109375" style="45" customWidth="1"/>
    <col min="13073" max="13073" width="14.28515625" style="45" customWidth="1"/>
    <col min="13074" max="13074" width="11.42578125" style="45" customWidth="1"/>
    <col min="13075" max="13075" width="12.5703125" style="45" customWidth="1"/>
    <col min="13076" max="13076" width="11.5703125" style="45" customWidth="1"/>
    <col min="13077" max="13312" width="9.140625" style="45"/>
    <col min="13313" max="13313" width="4.85546875" style="45" customWidth="1"/>
    <col min="13314" max="13314" width="27" style="45" customWidth="1"/>
    <col min="13315" max="13315" width="15.42578125" style="45" customWidth="1"/>
    <col min="13316" max="13317" width="13.28515625" style="45" customWidth="1"/>
    <col min="13318" max="13318" width="15.140625" style="45" customWidth="1"/>
    <col min="13319" max="13319" width="13.42578125" style="45" customWidth="1"/>
    <col min="13320" max="13320" width="10.85546875" style="45" customWidth="1"/>
    <col min="13321" max="13321" width="13.5703125" style="45" customWidth="1"/>
    <col min="13322" max="13322" width="9.5703125" style="45" customWidth="1"/>
    <col min="13323" max="13323" width="13.7109375" style="45" customWidth="1"/>
    <col min="13324" max="13324" width="10.28515625" style="45" customWidth="1"/>
    <col min="13325" max="13325" width="13.7109375" style="45" customWidth="1"/>
    <col min="13326" max="13326" width="11" style="45" customWidth="1"/>
    <col min="13327" max="13327" width="12.85546875" style="45" customWidth="1"/>
    <col min="13328" max="13328" width="12.7109375" style="45" customWidth="1"/>
    <col min="13329" max="13329" width="14.28515625" style="45" customWidth="1"/>
    <col min="13330" max="13330" width="11.42578125" style="45" customWidth="1"/>
    <col min="13331" max="13331" width="12.5703125" style="45" customWidth="1"/>
    <col min="13332" max="13332" width="11.5703125" style="45" customWidth="1"/>
    <col min="13333" max="13568" width="9.140625" style="45"/>
    <col min="13569" max="13569" width="4.85546875" style="45" customWidth="1"/>
    <col min="13570" max="13570" width="27" style="45" customWidth="1"/>
    <col min="13571" max="13571" width="15.42578125" style="45" customWidth="1"/>
    <col min="13572" max="13573" width="13.28515625" style="45" customWidth="1"/>
    <col min="13574" max="13574" width="15.140625" style="45" customWidth="1"/>
    <col min="13575" max="13575" width="13.42578125" style="45" customWidth="1"/>
    <col min="13576" max="13576" width="10.85546875" style="45" customWidth="1"/>
    <col min="13577" max="13577" width="13.5703125" style="45" customWidth="1"/>
    <col min="13578" max="13578" width="9.5703125" style="45" customWidth="1"/>
    <col min="13579" max="13579" width="13.7109375" style="45" customWidth="1"/>
    <col min="13580" max="13580" width="10.28515625" style="45" customWidth="1"/>
    <col min="13581" max="13581" width="13.7109375" style="45" customWidth="1"/>
    <col min="13582" max="13582" width="11" style="45" customWidth="1"/>
    <col min="13583" max="13583" width="12.85546875" style="45" customWidth="1"/>
    <col min="13584" max="13584" width="12.7109375" style="45" customWidth="1"/>
    <col min="13585" max="13585" width="14.28515625" style="45" customWidth="1"/>
    <col min="13586" max="13586" width="11.42578125" style="45" customWidth="1"/>
    <col min="13587" max="13587" width="12.5703125" style="45" customWidth="1"/>
    <col min="13588" max="13588" width="11.5703125" style="45" customWidth="1"/>
    <col min="13589" max="13824" width="9.140625" style="45"/>
    <col min="13825" max="13825" width="4.85546875" style="45" customWidth="1"/>
    <col min="13826" max="13826" width="27" style="45" customWidth="1"/>
    <col min="13827" max="13827" width="15.42578125" style="45" customWidth="1"/>
    <col min="13828" max="13829" width="13.28515625" style="45" customWidth="1"/>
    <col min="13830" max="13830" width="15.140625" style="45" customWidth="1"/>
    <col min="13831" max="13831" width="13.42578125" style="45" customWidth="1"/>
    <col min="13832" max="13832" width="10.85546875" style="45" customWidth="1"/>
    <col min="13833" max="13833" width="13.5703125" style="45" customWidth="1"/>
    <col min="13834" max="13834" width="9.5703125" style="45" customWidth="1"/>
    <col min="13835" max="13835" width="13.7109375" style="45" customWidth="1"/>
    <col min="13836" max="13836" width="10.28515625" style="45" customWidth="1"/>
    <col min="13837" max="13837" width="13.7109375" style="45" customWidth="1"/>
    <col min="13838" max="13838" width="11" style="45" customWidth="1"/>
    <col min="13839" max="13839" width="12.85546875" style="45" customWidth="1"/>
    <col min="13840" max="13840" width="12.7109375" style="45" customWidth="1"/>
    <col min="13841" max="13841" width="14.28515625" style="45" customWidth="1"/>
    <col min="13842" max="13842" width="11.42578125" style="45" customWidth="1"/>
    <col min="13843" max="13843" width="12.5703125" style="45" customWidth="1"/>
    <col min="13844" max="13844" width="11.5703125" style="45" customWidth="1"/>
    <col min="13845" max="14080" width="9.140625" style="45"/>
    <col min="14081" max="14081" width="4.85546875" style="45" customWidth="1"/>
    <col min="14082" max="14082" width="27" style="45" customWidth="1"/>
    <col min="14083" max="14083" width="15.42578125" style="45" customWidth="1"/>
    <col min="14084" max="14085" width="13.28515625" style="45" customWidth="1"/>
    <col min="14086" max="14086" width="15.140625" style="45" customWidth="1"/>
    <col min="14087" max="14087" width="13.42578125" style="45" customWidth="1"/>
    <col min="14088" max="14088" width="10.85546875" style="45" customWidth="1"/>
    <col min="14089" max="14089" width="13.5703125" style="45" customWidth="1"/>
    <col min="14090" max="14090" width="9.5703125" style="45" customWidth="1"/>
    <col min="14091" max="14091" width="13.7109375" style="45" customWidth="1"/>
    <col min="14092" max="14092" width="10.28515625" style="45" customWidth="1"/>
    <col min="14093" max="14093" width="13.7109375" style="45" customWidth="1"/>
    <col min="14094" max="14094" width="11" style="45" customWidth="1"/>
    <col min="14095" max="14095" width="12.85546875" style="45" customWidth="1"/>
    <col min="14096" max="14096" width="12.7109375" style="45" customWidth="1"/>
    <col min="14097" max="14097" width="14.28515625" style="45" customWidth="1"/>
    <col min="14098" max="14098" width="11.42578125" style="45" customWidth="1"/>
    <col min="14099" max="14099" width="12.5703125" style="45" customWidth="1"/>
    <col min="14100" max="14100" width="11.5703125" style="45" customWidth="1"/>
    <col min="14101" max="14336" width="9.140625" style="45"/>
    <col min="14337" max="14337" width="4.85546875" style="45" customWidth="1"/>
    <col min="14338" max="14338" width="27" style="45" customWidth="1"/>
    <col min="14339" max="14339" width="15.42578125" style="45" customWidth="1"/>
    <col min="14340" max="14341" width="13.28515625" style="45" customWidth="1"/>
    <col min="14342" max="14342" width="15.140625" style="45" customWidth="1"/>
    <col min="14343" max="14343" width="13.42578125" style="45" customWidth="1"/>
    <col min="14344" max="14344" width="10.85546875" style="45" customWidth="1"/>
    <col min="14345" max="14345" width="13.5703125" style="45" customWidth="1"/>
    <col min="14346" max="14346" width="9.5703125" style="45" customWidth="1"/>
    <col min="14347" max="14347" width="13.7109375" style="45" customWidth="1"/>
    <col min="14348" max="14348" width="10.28515625" style="45" customWidth="1"/>
    <col min="14349" max="14349" width="13.7109375" style="45" customWidth="1"/>
    <col min="14350" max="14350" width="11" style="45" customWidth="1"/>
    <col min="14351" max="14351" width="12.85546875" style="45" customWidth="1"/>
    <col min="14352" max="14352" width="12.7109375" style="45" customWidth="1"/>
    <col min="14353" max="14353" width="14.28515625" style="45" customWidth="1"/>
    <col min="14354" max="14354" width="11.42578125" style="45" customWidth="1"/>
    <col min="14355" max="14355" width="12.5703125" style="45" customWidth="1"/>
    <col min="14356" max="14356" width="11.5703125" style="45" customWidth="1"/>
    <col min="14357" max="14592" width="9.140625" style="45"/>
    <col min="14593" max="14593" width="4.85546875" style="45" customWidth="1"/>
    <col min="14594" max="14594" width="27" style="45" customWidth="1"/>
    <col min="14595" max="14595" width="15.42578125" style="45" customWidth="1"/>
    <col min="14596" max="14597" width="13.28515625" style="45" customWidth="1"/>
    <col min="14598" max="14598" width="15.140625" style="45" customWidth="1"/>
    <col min="14599" max="14599" width="13.42578125" style="45" customWidth="1"/>
    <col min="14600" max="14600" width="10.85546875" style="45" customWidth="1"/>
    <col min="14601" max="14601" width="13.5703125" style="45" customWidth="1"/>
    <col min="14602" max="14602" width="9.5703125" style="45" customWidth="1"/>
    <col min="14603" max="14603" width="13.7109375" style="45" customWidth="1"/>
    <col min="14604" max="14604" width="10.28515625" style="45" customWidth="1"/>
    <col min="14605" max="14605" width="13.7109375" style="45" customWidth="1"/>
    <col min="14606" max="14606" width="11" style="45" customWidth="1"/>
    <col min="14607" max="14607" width="12.85546875" style="45" customWidth="1"/>
    <col min="14608" max="14608" width="12.7109375" style="45" customWidth="1"/>
    <col min="14609" max="14609" width="14.28515625" style="45" customWidth="1"/>
    <col min="14610" max="14610" width="11.42578125" style="45" customWidth="1"/>
    <col min="14611" max="14611" width="12.5703125" style="45" customWidth="1"/>
    <col min="14612" max="14612" width="11.5703125" style="45" customWidth="1"/>
    <col min="14613" max="14848" width="9.140625" style="45"/>
    <col min="14849" max="14849" width="4.85546875" style="45" customWidth="1"/>
    <col min="14850" max="14850" width="27" style="45" customWidth="1"/>
    <col min="14851" max="14851" width="15.42578125" style="45" customWidth="1"/>
    <col min="14852" max="14853" width="13.28515625" style="45" customWidth="1"/>
    <col min="14854" max="14854" width="15.140625" style="45" customWidth="1"/>
    <col min="14855" max="14855" width="13.42578125" style="45" customWidth="1"/>
    <col min="14856" max="14856" width="10.85546875" style="45" customWidth="1"/>
    <col min="14857" max="14857" width="13.5703125" style="45" customWidth="1"/>
    <col min="14858" max="14858" width="9.5703125" style="45" customWidth="1"/>
    <col min="14859" max="14859" width="13.7109375" style="45" customWidth="1"/>
    <col min="14860" max="14860" width="10.28515625" style="45" customWidth="1"/>
    <col min="14861" max="14861" width="13.7109375" style="45" customWidth="1"/>
    <col min="14862" max="14862" width="11" style="45" customWidth="1"/>
    <col min="14863" max="14863" width="12.85546875" style="45" customWidth="1"/>
    <col min="14864" max="14864" width="12.7109375" style="45" customWidth="1"/>
    <col min="14865" max="14865" width="14.28515625" style="45" customWidth="1"/>
    <col min="14866" max="14866" width="11.42578125" style="45" customWidth="1"/>
    <col min="14867" max="14867" width="12.5703125" style="45" customWidth="1"/>
    <col min="14868" max="14868" width="11.5703125" style="45" customWidth="1"/>
    <col min="14869" max="15104" width="9.140625" style="45"/>
    <col min="15105" max="15105" width="4.85546875" style="45" customWidth="1"/>
    <col min="15106" max="15106" width="27" style="45" customWidth="1"/>
    <col min="15107" max="15107" width="15.42578125" style="45" customWidth="1"/>
    <col min="15108" max="15109" width="13.28515625" style="45" customWidth="1"/>
    <col min="15110" max="15110" width="15.140625" style="45" customWidth="1"/>
    <col min="15111" max="15111" width="13.42578125" style="45" customWidth="1"/>
    <col min="15112" max="15112" width="10.85546875" style="45" customWidth="1"/>
    <col min="15113" max="15113" width="13.5703125" style="45" customWidth="1"/>
    <col min="15114" max="15114" width="9.5703125" style="45" customWidth="1"/>
    <col min="15115" max="15115" width="13.7109375" style="45" customWidth="1"/>
    <col min="15116" max="15116" width="10.28515625" style="45" customWidth="1"/>
    <col min="15117" max="15117" width="13.7109375" style="45" customWidth="1"/>
    <col min="15118" max="15118" width="11" style="45" customWidth="1"/>
    <col min="15119" max="15119" width="12.85546875" style="45" customWidth="1"/>
    <col min="15120" max="15120" width="12.7109375" style="45" customWidth="1"/>
    <col min="15121" max="15121" width="14.28515625" style="45" customWidth="1"/>
    <col min="15122" max="15122" width="11.42578125" style="45" customWidth="1"/>
    <col min="15123" max="15123" width="12.5703125" style="45" customWidth="1"/>
    <col min="15124" max="15124" width="11.5703125" style="45" customWidth="1"/>
    <col min="15125" max="15360" width="9.140625" style="45"/>
    <col min="15361" max="15361" width="4.85546875" style="45" customWidth="1"/>
    <col min="15362" max="15362" width="27" style="45" customWidth="1"/>
    <col min="15363" max="15363" width="15.42578125" style="45" customWidth="1"/>
    <col min="15364" max="15365" width="13.28515625" style="45" customWidth="1"/>
    <col min="15366" max="15366" width="15.140625" style="45" customWidth="1"/>
    <col min="15367" max="15367" width="13.42578125" style="45" customWidth="1"/>
    <col min="15368" max="15368" width="10.85546875" style="45" customWidth="1"/>
    <col min="15369" max="15369" width="13.5703125" style="45" customWidth="1"/>
    <col min="15370" max="15370" width="9.5703125" style="45" customWidth="1"/>
    <col min="15371" max="15371" width="13.7109375" style="45" customWidth="1"/>
    <col min="15372" max="15372" width="10.28515625" style="45" customWidth="1"/>
    <col min="15373" max="15373" width="13.7109375" style="45" customWidth="1"/>
    <col min="15374" max="15374" width="11" style="45" customWidth="1"/>
    <col min="15375" max="15375" width="12.85546875" style="45" customWidth="1"/>
    <col min="15376" max="15376" width="12.7109375" style="45" customWidth="1"/>
    <col min="15377" max="15377" width="14.28515625" style="45" customWidth="1"/>
    <col min="15378" max="15378" width="11.42578125" style="45" customWidth="1"/>
    <col min="15379" max="15379" width="12.5703125" style="45" customWidth="1"/>
    <col min="15380" max="15380" width="11.5703125" style="45" customWidth="1"/>
    <col min="15381" max="15616" width="9.140625" style="45"/>
    <col min="15617" max="15617" width="4.85546875" style="45" customWidth="1"/>
    <col min="15618" max="15618" width="27" style="45" customWidth="1"/>
    <col min="15619" max="15619" width="15.42578125" style="45" customWidth="1"/>
    <col min="15620" max="15621" width="13.28515625" style="45" customWidth="1"/>
    <col min="15622" max="15622" width="15.140625" style="45" customWidth="1"/>
    <col min="15623" max="15623" width="13.42578125" style="45" customWidth="1"/>
    <col min="15624" max="15624" width="10.85546875" style="45" customWidth="1"/>
    <col min="15625" max="15625" width="13.5703125" style="45" customWidth="1"/>
    <col min="15626" max="15626" width="9.5703125" style="45" customWidth="1"/>
    <col min="15627" max="15627" width="13.7109375" style="45" customWidth="1"/>
    <col min="15628" max="15628" width="10.28515625" style="45" customWidth="1"/>
    <col min="15629" max="15629" width="13.7109375" style="45" customWidth="1"/>
    <col min="15630" max="15630" width="11" style="45" customWidth="1"/>
    <col min="15631" max="15631" width="12.85546875" style="45" customWidth="1"/>
    <col min="15632" max="15632" width="12.7109375" style="45" customWidth="1"/>
    <col min="15633" max="15633" width="14.28515625" style="45" customWidth="1"/>
    <col min="15634" max="15634" width="11.42578125" style="45" customWidth="1"/>
    <col min="15635" max="15635" width="12.5703125" style="45" customWidth="1"/>
    <col min="15636" max="15636" width="11.5703125" style="45" customWidth="1"/>
    <col min="15637" max="15872" width="9.140625" style="45"/>
    <col min="15873" max="15873" width="4.85546875" style="45" customWidth="1"/>
    <col min="15874" max="15874" width="27" style="45" customWidth="1"/>
    <col min="15875" max="15875" width="15.42578125" style="45" customWidth="1"/>
    <col min="15876" max="15877" width="13.28515625" style="45" customWidth="1"/>
    <col min="15878" max="15878" width="15.140625" style="45" customWidth="1"/>
    <col min="15879" max="15879" width="13.42578125" style="45" customWidth="1"/>
    <col min="15880" max="15880" width="10.85546875" style="45" customWidth="1"/>
    <col min="15881" max="15881" width="13.5703125" style="45" customWidth="1"/>
    <col min="15882" max="15882" width="9.5703125" style="45" customWidth="1"/>
    <col min="15883" max="15883" width="13.7109375" style="45" customWidth="1"/>
    <col min="15884" max="15884" width="10.28515625" style="45" customWidth="1"/>
    <col min="15885" max="15885" width="13.7109375" style="45" customWidth="1"/>
    <col min="15886" max="15886" width="11" style="45" customWidth="1"/>
    <col min="15887" max="15887" width="12.85546875" style="45" customWidth="1"/>
    <col min="15888" max="15888" width="12.7109375" style="45" customWidth="1"/>
    <col min="15889" max="15889" width="14.28515625" style="45" customWidth="1"/>
    <col min="15890" max="15890" width="11.42578125" style="45" customWidth="1"/>
    <col min="15891" max="15891" width="12.5703125" style="45" customWidth="1"/>
    <col min="15892" max="15892" width="11.5703125" style="45" customWidth="1"/>
    <col min="15893" max="16128" width="9.140625" style="45"/>
    <col min="16129" max="16129" width="4.85546875" style="45" customWidth="1"/>
    <col min="16130" max="16130" width="27" style="45" customWidth="1"/>
    <col min="16131" max="16131" width="15.42578125" style="45" customWidth="1"/>
    <col min="16132" max="16133" width="13.28515625" style="45" customWidth="1"/>
    <col min="16134" max="16134" width="15.140625" style="45" customWidth="1"/>
    <col min="16135" max="16135" width="13.42578125" style="45" customWidth="1"/>
    <col min="16136" max="16136" width="10.85546875" style="45" customWidth="1"/>
    <col min="16137" max="16137" width="13.5703125" style="45" customWidth="1"/>
    <col min="16138" max="16138" width="9.5703125" style="45" customWidth="1"/>
    <col min="16139" max="16139" width="13.7109375" style="45" customWidth="1"/>
    <col min="16140" max="16140" width="10.28515625" style="45" customWidth="1"/>
    <col min="16141" max="16141" width="13.7109375" style="45" customWidth="1"/>
    <col min="16142" max="16142" width="11" style="45" customWidth="1"/>
    <col min="16143" max="16143" width="12.85546875" style="45" customWidth="1"/>
    <col min="16144" max="16144" width="12.7109375" style="45" customWidth="1"/>
    <col min="16145" max="16145" width="14.28515625" style="45" customWidth="1"/>
    <col min="16146" max="16146" width="11.42578125" style="45" customWidth="1"/>
    <col min="16147" max="16147" width="12.5703125" style="45" customWidth="1"/>
    <col min="16148" max="16148" width="11.5703125" style="45" customWidth="1"/>
    <col min="16149" max="16384" width="9.140625" style="45"/>
  </cols>
  <sheetData>
    <row r="1" spans="1:20" ht="13.5" thickBot="1" x14ac:dyDescent="0.25">
      <c r="S1" s="464" t="s">
        <v>108</v>
      </c>
      <c r="T1" s="465"/>
    </row>
    <row r="2" spans="1:20" ht="18.75" x14ac:dyDescent="0.3">
      <c r="B2" s="466" t="s">
        <v>128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8"/>
    </row>
    <row r="3" spans="1:20" ht="13.5" thickBot="1" x14ac:dyDescent="0.25">
      <c r="B3" s="44"/>
      <c r="C3" s="44"/>
      <c r="D3" s="49"/>
      <c r="E3" s="49"/>
      <c r="F3" s="50"/>
      <c r="G3" s="467"/>
      <c r="H3" s="467"/>
      <c r="I3" s="467"/>
      <c r="J3" s="467"/>
      <c r="K3" s="467"/>
      <c r="L3" s="467"/>
      <c r="M3" s="50"/>
      <c r="N3" s="44"/>
      <c r="O3" s="51" t="s">
        <v>109</v>
      </c>
      <c r="P3" s="51"/>
    </row>
    <row r="4" spans="1:20" ht="15.75" thickBot="1" x14ac:dyDescent="0.25">
      <c r="A4" s="468" t="s">
        <v>39</v>
      </c>
      <c r="B4" s="470" t="s">
        <v>62</v>
      </c>
      <c r="C4" s="472" t="s">
        <v>110</v>
      </c>
      <c r="D4" s="474" t="s">
        <v>86</v>
      </c>
      <c r="E4" s="474" t="s">
        <v>111</v>
      </c>
      <c r="F4" s="472" t="s">
        <v>112</v>
      </c>
      <c r="G4" s="476" t="s">
        <v>113</v>
      </c>
      <c r="H4" s="476"/>
      <c r="I4" s="476"/>
      <c r="J4" s="476"/>
      <c r="K4" s="476"/>
      <c r="L4" s="476"/>
      <c r="M4" s="476"/>
      <c r="N4" s="477"/>
      <c r="O4" s="478" t="s">
        <v>114</v>
      </c>
      <c r="P4" s="472" t="s">
        <v>115</v>
      </c>
      <c r="Q4" s="480" t="s">
        <v>113</v>
      </c>
      <c r="R4" s="476"/>
      <c r="S4" s="476"/>
      <c r="T4" s="477"/>
    </row>
    <row r="5" spans="1:20" ht="93.6" customHeight="1" thickBot="1" x14ac:dyDescent="0.25">
      <c r="A5" s="469"/>
      <c r="B5" s="471"/>
      <c r="C5" s="473"/>
      <c r="D5" s="475"/>
      <c r="E5" s="475"/>
      <c r="F5" s="473"/>
      <c r="G5" s="52" t="s">
        <v>116</v>
      </c>
      <c r="H5" s="53" t="s">
        <v>117</v>
      </c>
      <c r="I5" s="54" t="s">
        <v>118</v>
      </c>
      <c r="J5" s="31" t="s">
        <v>117</v>
      </c>
      <c r="K5" s="55" t="s">
        <v>95</v>
      </c>
      <c r="L5" s="56" t="s">
        <v>117</v>
      </c>
      <c r="M5" s="57" t="s">
        <v>96</v>
      </c>
      <c r="N5" s="58" t="s">
        <v>117</v>
      </c>
      <c r="O5" s="479"/>
      <c r="P5" s="473"/>
      <c r="Q5" s="59" t="s">
        <v>116</v>
      </c>
      <c r="R5" s="54" t="s">
        <v>118</v>
      </c>
      <c r="S5" s="60" t="s">
        <v>119</v>
      </c>
      <c r="T5" s="61" t="s">
        <v>96</v>
      </c>
    </row>
    <row r="6" spans="1:20" ht="13.5" thickBot="1" x14ac:dyDescent="0.25">
      <c r="A6" s="62">
        <v>1</v>
      </c>
      <c r="B6" s="63">
        <v>2</v>
      </c>
      <c r="C6" s="64">
        <v>3</v>
      </c>
      <c r="D6" s="65">
        <v>4</v>
      </c>
      <c r="E6" s="481" t="s">
        <v>120</v>
      </c>
      <c r="F6" s="482"/>
      <c r="G6" s="66">
        <v>6</v>
      </c>
      <c r="H6" s="67">
        <v>7</v>
      </c>
      <c r="I6" s="68">
        <v>8</v>
      </c>
      <c r="J6" s="68">
        <v>9</v>
      </c>
      <c r="K6" s="68">
        <v>10</v>
      </c>
      <c r="L6" s="68">
        <v>11</v>
      </c>
      <c r="M6" s="69">
        <v>12</v>
      </c>
      <c r="N6" s="70">
        <v>13</v>
      </c>
      <c r="O6" s="63" t="s">
        <v>121</v>
      </c>
      <c r="P6" s="71">
        <v>15</v>
      </c>
      <c r="Q6" s="72" t="s">
        <v>122</v>
      </c>
      <c r="R6" s="73" t="s">
        <v>123</v>
      </c>
      <c r="S6" s="73" t="s">
        <v>124</v>
      </c>
      <c r="T6" s="74" t="s">
        <v>125</v>
      </c>
    </row>
    <row r="7" spans="1:20" ht="16.5" thickBot="1" x14ac:dyDescent="0.25">
      <c r="A7" s="461" t="s">
        <v>126</v>
      </c>
      <c r="B7" s="462"/>
      <c r="C7" s="462"/>
      <c r="D7" s="462"/>
      <c r="E7" s="462"/>
      <c r="F7" s="462"/>
      <c r="G7" s="462"/>
      <c r="H7" s="462"/>
      <c r="I7" s="462"/>
      <c r="J7" s="462"/>
      <c r="K7" s="462"/>
      <c r="L7" s="462"/>
      <c r="M7" s="462"/>
      <c r="N7" s="462"/>
      <c r="O7" s="462"/>
      <c r="P7" s="462"/>
      <c r="Q7" s="462"/>
      <c r="R7" s="462"/>
      <c r="S7" s="462"/>
      <c r="T7" s="463"/>
    </row>
    <row r="8" spans="1:20" ht="111" customHeight="1" thickBot="1" x14ac:dyDescent="0.3">
      <c r="A8" s="75"/>
      <c r="B8" s="76" t="s">
        <v>153</v>
      </c>
      <c r="C8" s="77" t="s">
        <v>79</v>
      </c>
      <c r="D8" s="129"/>
      <c r="E8" s="78" t="s">
        <v>79</v>
      </c>
      <c r="F8" s="130">
        <f>G8+I8+K8+M8</f>
        <v>0</v>
      </c>
      <c r="G8" s="132"/>
      <c r="H8" s="134" t="e">
        <f>G8/F8*100</f>
        <v>#DIV/0!</v>
      </c>
      <c r="I8" s="133"/>
      <c r="J8" s="134" t="e">
        <f>I8/F8*100</f>
        <v>#DIV/0!</v>
      </c>
      <c r="K8" s="133"/>
      <c r="L8" s="134" t="e">
        <f>K8/F8*100</f>
        <v>#DIV/0!</v>
      </c>
      <c r="M8" s="133"/>
      <c r="N8" s="135" t="e">
        <f>M8/F8*100</f>
        <v>#DIV/0!</v>
      </c>
      <c r="O8" s="136" t="e">
        <f>Q8+T8+R8+S8</f>
        <v>#DIV/0!</v>
      </c>
      <c r="P8" s="80" t="s">
        <v>79</v>
      </c>
      <c r="Q8" s="137" t="e">
        <f>G8/D8</f>
        <v>#DIV/0!</v>
      </c>
      <c r="R8" s="138" t="e">
        <f>I8/D8</f>
        <v>#DIV/0!</v>
      </c>
      <c r="S8" s="138" t="e">
        <f>K8/D8</f>
        <v>#DIV/0!</v>
      </c>
      <c r="T8" s="131" t="e">
        <f>M8/D8</f>
        <v>#DIV/0!</v>
      </c>
    </row>
    <row r="9" spans="1:20" ht="16.5" thickBot="1" x14ac:dyDescent="0.25">
      <c r="A9" s="461" t="s">
        <v>145</v>
      </c>
      <c r="B9" s="462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3"/>
    </row>
    <row r="10" spans="1:20" ht="108.6" customHeight="1" thickBot="1" x14ac:dyDescent="0.3">
      <c r="A10" s="75"/>
      <c r="B10" s="76" t="s">
        <v>154</v>
      </c>
      <c r="C10" s="77" t="s">
        <v>79</v>
      </c>
      <c r="D10" s="129"/>
      <c r="E10" s="78" t="s">
        <v>79</v>
      </c>
      <c r="F10" s="130">
        <f>G10+I10+K10+M10</f>
        <v>0</v>
      </c>
      <c r="G10" s="132"/>
      <c r="H10" s="134" t="e">
        <f>G10/F10*100</f>
        <v>#DIV/0!</v>
      </c>
      <c r="I10" s="133"/>
      <c r="J10" s="134" t="e">
        <f>I10/F10*100</f>
        <v>#DIV/0!</v>
      </c>
      <c r="K10" s="133"/>
      <c r="L10" s="134" t="e">
        <f>K10/F10*100</f>
        <v>#DIV/0!</v>
      </c>
      <c r="M10" s="133"/>
      <c r="N10" s="135" t="e">
        <f>M10/F10*100</f>
        <v>#DIV/0!</v>
      </c>
      <c r="O10" s="136" t="e">
        <f>Q10+T10+R10+S10</f>
        <v>#DIV/0!</v>
      </c>
      <c r="P10" s="80" t="s">
        <v>79</v>
      </c>
      <c r="Q10" s="137" t="e">
        <f>G10/D10</f>
        <v>#DIV/0!</v>
      </c>
      <c r="R10" s="138" t="e">
        <f>I10/D10</f>
        <v>#DIV/0!</v>
      </c>
      <c r="S10" s="138" t="e">
        <f>K10/D10</f>
        <v>#DIV/0!</v>
      </c>
      <c r="T10" s="131" t="e">
        <f>M10/D10</f>
        <v>#DIV/0!</v>
      </c>
    </row>
    <row r="11" spans="1:20" ht="16.5" thickBot="1" x14ac:dyDescent="0.3">
      <c r="A11" s="456" t="s">
        <v>127</v>
      </c>
      <c r="B11" s="457"/>
      <c r="C11" s="457"/>
      <c r="D11" s="457"/>
      <c r="E11" s="457"/>
      <c r="F11" s="457"/>
      <c r="G11" s="457"/>
      <c r="H11" s="457"/>
      <c r="I11" s="457"/>
      <c r="J11" s="457"/>
      <c r="K11" s="457"/>
      <c r="L11" s="457"/>
      <c r="M11" s="457"/>
      <c r="N11" s="457"/>
      <c r="O11" s="457"/>
      <c r="P11" s="457"/>
      <c r="Q11" s="457"/>
      <c r="R11" s="457"/>
      <c r="S11" s="457"/>
      <c r="T11" s="458"/>
    </row>
    <row r="12" spans="1:20" ht="111.6" customHeight="1" thickBot="1" x14ac:dyDescent="0.3">
      <c r="A12" s="81"/>
      <c r="B12" s="82" t="s">
        <v>154</v>
      </c>
      <c r="C12" s="78"/>
      <c r="D12" s="83" t="s">
        <v>79</v>
      </c>
      <c r="E12" s="130">
        <f>G12+I12+K12+M12</f>
        <v>0</v>
      </c>
      <c r="F12" s="79" t="s">
        <v>79</v>
      </c>
      <c r="G12" s="132"/>
      <c r="H12" s="134" t="e">
        <f>G12/E12*100</f>
        <v>#DIV/0!</v>
      </c>
      <c r="I12" s="133"/>
      <c r="J12" s="134" t="e">
        <f>I12/E12*100</f>
        <v>#DIV/0!</v>
      </c>
      <c r="K12" s="133"/>
      <c r="L12" s="134" t="e">
        <f>K12/E12*100</f>
        <v>#DIV/0!</v>
      </c>
      <c r="M12" s="133"/>
      <c r="N12" s="135" t="e">
        <f>M12/E12*100</f>
        <v>#DIV/0!</v>
      </c>
      <c r="O12" s="84" t="s">
        <v>79</v>
      </c>
      <c r="P12" s="141" t="e">
        <f>SUM(Q12:T12)</f>
        <v>#DIV/0!</v>
      </c>
      <c r="Q12" s="139" t="e">
        <f>G12/C12</f>
        <v>#DIV/0!</v>
      </c>
      <c r="R12" s="140" t="e">
        <f>I12/C12</f>
        <v>#DIV/0!</v>
      </c>
      <c r="S12" s="140" t="e">
        <f>K12/C12</f>
        <v>#DIV/0!</v>
      </c>
      <c r="T12" s="141" t="e">
        <f>M12/C12</f>
        <v>#DIV/0!</v>
      </c>
    </row>
    <row r="13" spans="1:20" x14ac:dyDescent="0.2">
      <c r="B13" s="44"/>
      <c r="C13" s="85"/>
      <c r="D13" s="86"/>
      <c r="E13" s="86"/>
      <c r="F13" s="86"/>
      <c r="G13" s="86"/>
      <c r="H13" s="86"/>
      <c r="I13" s="86"/>
      <c r="J13" s="86"/>
      <c r="K13" s="86"/>
      <c r="L13" s="85"/>
      <c r="M13" s="85"/>
      <c r="N13" s="85"/>
      <c r="O13" s="85"/>
      <c r="P13" s="85"/>
    </row>
    <row r="15" spans="1:20" ht="15.75" x14ac:dyDescent="0.2">
      <c r="B15" s="459"/>
      <c r="C15" s="459"/>
      <c r="D15" s="459"/>
      <c r="E15" s="459"/>
      <c r="F15" s="459"/>
      <c r="G15" s="459"/>
      <c r="H15" s="459"/>
      <c r="I15" s="459"/>
      <c r="J15" s="459"/>
      <c r="K15" s="459"/>
      <c r="L15" s="459"/>
      <c r="M15" s="459"/>
      <c r="N15" s="459"/>
      <c r="O15" s="459"/>
      <c r="P15" s="459"/>
      <c r="Q15" s="459"/>
      <c r="R15" s="459"/>
      <c r="S15" s="459"/>
      <c r="T15" s="459"/>
    </row>
    <row r="17" spans="2:18" x14ac:dyDescent="0.2">
      <c r="B17" s="97"/>
      <c r="C17" s="46"/>
      <c r="D17" s="46"/>
      <c r="E17" s="46"/>
      <c r="F17" s="46"/>
      <c r="G17" s="460"/>
      <c r="H17" s="460"/>
      <c r="I17" s="46"/>
      <c r="J17" s="46"/>
      <c r="K17" s="46"/>
    </row>
    <row r="18" spans="2:18" x14ac:dyDescent="0.2">
      <c r="B18" s="46"/>
      <c r="C18" s="454"/>
      <c r="D18" s="454"/>
      <c r="E18" s="87"/>
      <c r="F18" s="47"/>
      <c r="G18" s="455"/>
      <c r="H18" s="455"/>
      <c r="I18" s="455"/>
      <c r="J18" s="46"/>
      <c r="K18" s="46"/>
      <c r="R18" s="88"/>
    </row>
    <row r="19" spans="2:18" x14ac:dyDescent="0.2">
      <c r="B19" s="46"/>
      <c r="C19" s="46"/>
      <c r="D19" s="46"/>
      <c r="E19" s="46"/>
      <c r="F19" s="46"/>
      <c r="G19" s="98"/>
      <c r="H19" s="98"/>
      <c r="I19" s="46"/>
      <c r="J19" s="46"/>
      <c r="K19" s="46"/>
    </row>
    <row r="20" spans="2:18" ht="15.75" x14ac:dyDescent="0.2">
      <c r="B20" s="99"/>
      <c r="C20" s="46"/>
      <c r="D20" s="46"/>
      <c r="E20" s="46"/>
      <c r="F20" s="46"/>
      <c r="G20" s="460"/>
      <c r="H20" s="460"/>
      <c r="I20" s="46"/>
      <c r="J20" s="46"/>
      <c r="K20" s="46"/>
    </row>
    <row r="21" spans="2:18" x14ac:dyDescent="0.2">
      <c r="B21" s="46"/>
      <c r="C21" s="454"/>
      <c r="D21" s="454"/>
      <c r="E21" s="87"/>
      <c r="F21" s="47"/>
      <c r="G21" s="455"/>
      <c r="H21" s="455"/>
      <c r="I21" s="455"/>
      <c r="J21" s="46"/>
      <c r="K21" s="46"/>
    </row>
  </sheetData>
  <mergeCells count="24">
    <mergeCell ref="A9:T9"/>
    <mergeCell ref="S1:T1"/>
    <mergeCell ref="B2:O2"/>
    <mergeCell ref="G3:L3"/>
    <mergeCell ref="A4:A5"/>
    <mergeCell ref="B4:B5"/>
    <mergeCell ref="C4:C5"/>
    <mergeCell ref="D4:D5"/>
    <mergeCell ref="E4:E5"/>
    <mergeCell ref="F4:F5"/>
    <mergeCell ref="G4:N4"/>
    <mergeCell ref="O4:O5"/>
    <mergeCell ref="P4:P5"/>
    <mergeCell ref="Q4:T4"/>
    <mergeCell ref="E6:F6"/>
    <mergeCell ref="A7:T7"/>
    <mergeCell ref="C21:D21"/>
    <mergeCell ref="G21:I21"/>
    <mergeCell ref="A11:T11"/>
    <mergeCell ref="B15:T15"/>
    <mergeCell ref="G17:H17"/>
    <mergeCell ref="C18:D18"/>
    <mergeCell ref="G18:I18"/>
    <mergeCell ref="G20:H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1"/>
  <sheetViews>
    <sheetView workbookViewId="0">
      <selection activeCell="F6" sqref="F6"/>
    </sheetView>
  </sheetViews>
  <sheetFormatPr defaultRowHeight="48.75" customHeight="1" x14ac:dyDescent="0.25"/>
  <cols>
    <col min="1" max="1" width="4.140625" style="315" customWidth="1"/>
    <col min="2" max="2" width="24.7109375" style="89" customWidth="1"/>
    <col min="3" max="3" width="16.5703125" style="316" customWidth="1"/>
    <col min="4" max="4" width="15.140625" style="316" customWidth="1"/>
    <col min="5" max="5" width="15.85546875" style="316" customWidth="1"/>
    <col min="6" max="6" width="18.7109375" style="316" customWidth="1"/>
    <col min="7" max="7" width="19" style="316" customWidth="1"/>
    <col min="8" max="8" width="19.85546875" style="316" customWidth="1"/>
    <col min="9" max="9" width="19.42578125" style="316" customWidth="1"/>
    <col min="10" max="256" width="9.140625" style="315"/>
    <col min="257" max="257" width="4.140625" style="315" customWidth="1"/>
    <col min="258" max="258" width="40.5703125" style="315" customWidth="1"/>
    <col min="259" max="259" width="14.85546875" style="315" customWidth="1"/>
    <col min="260" max="260" width="15.140625" style="315" customWidth="1"/>
    <col min="261" max="262" width="15.85546875" style="315" customWidth="1"/>
    <col min="263" max="263" width="16" style="315" customWidth="1"/>
    <col min="264" max="264" width="15.85546875" style="315" customWidth="1"/>
    <col min="265" max="265" width="16" style="315" customWidth="1"/>
    <col min="266" max="512" width="9.140625" style="315"/>
    <col min="513" max="513" width="4.140625" style="315" customWidth="1"/>
    <col min="514" max="514" width="40.5703125" style="315" customWidth="1"/>
    <col min="515" max="515" width="14.85546875" style="315" customWidth="1"/>
    <col min="516" max="516" width="15.140625" style="315" customWidth="1"/>
    <col min="517" max="518" width="15.85546875" style="315" customWidth="1"/>
    <col min="519" max="519" width="16" style="315" customWidth="1"/>
    <col min="520" max="520" width="15.85546875" style="315" customWidth="1"/>
    <col min="521" max="521" width="16" style="315" customWidth="1"/>
    <col min="522" max="768" width="9.140625" style="315"/>
    <col min="769" max="769" width="4.140625" style="315" customWidth="1"/>
    <col min="770" max="770" width="40.5703125" style="315" customWidth="1"/>
    <col min="771" max="771" width="14.85546875" style="315" customWidth="1"/>
    <col min="772" max="772" width="15.140625" style="315" customWidth="1"/>
    <col min="773" max="774" width="15.85546875" style="315" customWidth="1"/>
    <col min="775" max="775" width="16" style="315" customWidth="1"/>
    <col min="776" max="776" width="15.85546875" style="315" customWidth="1"/>
    <col min="777" max="777" width="16" style="315" customWidth="1"/>
    <col min="778" max="1024" width="9.140625" style="315"/>
    <col min="1025" max="1025" width="4.140625" style="315" customWidth="1"/>
    <col min="1026" max="1026" width="40.5703125" style="315" customWidth="1"/>
    <col min="1027" max="1027" width="14.85546875" style="315" customWidth="1"/>
    <col min="1028" max="1028" width="15.140625" style="315" customWidth="1"/>
    <col min="1029" max="1030" width="15.85546875" style="315" customWidth="1"/>
    <col min="1031" max="1031" width="16" style="315" customWidth="1"/>
    <col min="1032" max="1032" width="15.85546875" style="315" customWidth="1"/>
    <col min="1033" max="1033" width="16" style="315" customWidth="1"/>
    <col min="1034" max="1280" width="9.140625" style="315"/>
    <col min="1281" max="1281" width="4.140625" style="315" customWidth="1"/>
    <col min="1282" max="1282" width="40.5703125" style="315" customWidth="1"/>
    <col min="1283" max="1283" width="14.85546875" style="315" customWidth="1"/>
    <col min="1284" max="1284" width="15.140625" style="315" customWidth="1"/>
    <col min="1285" max="1286" width="15.85546875" style="315" customWidth="1"/>
    <col min="1287" max="1287" width="16" style="315" customWidth="1"/>
    <col min="1288" max="1288" width="15.85546875" style="315" customWidth="1"/>
    <col min="1289" max="1289" width="16" style="315" customWidth="1"/>
    <col min="1290" max="1536" width="9.140625" style="315"/>
    <col min="1537" max="1537" width="4.140625" style="315" customWidth="1"/>
    <col min="1538" max="1538" width="40.5703125" style="315" customWidth="1"/>
    <col min="1539" max="1539" width="14.85546875" style="315" customWidth="1"/>
    <col min="1540" max="1540" width="15.140625" style="315" customWidth="1"/>
    <col min="1541" max="1542" width="15.85546875" style="315" customWidth="1"/>
    <col min="1543" max="1543" width="16" style="315" customWidth="1"/>
    <col min="1544" max="1544" width="15.85546875" style="315" customWidth="1"/>
    <col min="1545" max="1545" width="16" style="315" customWidth="1"/>
    <col min="1546" max="1792" width="9.140625" style="315"/>
    <col min="1793" max="1793" width="4.140625" style="315" customWidth="1"/>
    <col min="1794" max="1794" width="40.5703125" style="315" customWidth="1"/>
    <col min="1795" max="1795" width="14.85546875" style="315" customWidth="1"/>
    <col min="1796" max="1796" width="15.140625" style="315" customWidth="1"/>
    <col min="1797" max="1798" width="15.85546875" style="315" customWidth="1"/>
    <col min="1799" max="1799" width="16" style="315" customWidth="1"/>
    <col min="1800" max="1800" width="15.85546875" style="315" customWidth="1"/>
    <col min="1801" max="1801" width="16" style="315" customWidth="1"/>
    <col min="1802" max="2048" width="9.140625" style="315"/>
    <col min="2049" max="2049" width="4.140625" style="315" customWidth="1"/>
    <col min="2050" max="2050" width="40.5703125" style="315" customWidth="1"/>
    <col min="2051" max="2051" width="14.85546875" style="315" customWidth="1"/>
    <col min="2052" max="2052" width="15.140625" style="315" customWidth="1"/>
    <col min="2053" max="2054" width="15.85546875" style="315" customWidth="1"/>
    <col min="2055" max="2055" width="16" style="315" customWidth="1"/>
    <col min="2056" max="2056" width="15.85546875" style="315" customWidth="1"/>
    <col min="2057" max="2057" width="16" style="315" customWidth="1"/>
    <col min="2058" max="2304" width="9.140625" style="315"/>
    <col min="2305" max="2305" width="4.140625" style="315" customWidth="1"/>
    <col min="2306" max="2306" width="40.5703125" style="315" customWidth="1"/>
    <col min="2307" max="2307" width="14.85546875" style="315" customWidth="1"/>
    <col min="2308" max="2308" width="15.140625" style="315" customWidth="1"/>
    <col min="2309" max="2310" width="15.85546875" style="315" customWidth="1"/>
    <col min="2311" max="2311" width="16" style="315" customWidth="1"/>
    <col min="2312" max="2312" width="15.85546875" style="315" customWidth="1"/>
    <col min="2313" max="2313" width="16" style="315" customWidth="1"/>
    <col min="2314" max="2560" width="9.140625" style="315"/>
    <col min="2561" max="2561" width="4.140625" style="315" customWidth="1"/>
    <col min="2562" max="2562" width="40.5703125" style="315" customWidth="1"/>
    <col min="2563" max="2563" width="14.85546875" style="315" customWidth="1"/>
    <col min="2564" max="2564" width="15.140625" style="315" customWidth="1"/>
    <col min="2565" max="2566" width="15.85546875" style="315" customWidth="1"/>
    <col min="2567" max="2567" width="16" style="315" customWidth="1"/>
    <col min="2568" max="2568" width="15.85546875" style="315" customWidth="1"/>
    <col min="2569" max="2569" width="16" style="315" customWidth="1"/>
    <col min="2570" max="2816" width="9.140625" style="315"/>
    <col min="2817" max="2817" width="4.140625" style="315" customWidth="1"/>
    <col min="2818" max="2818" width="40.5703125" style="315" customWidth="1"/>
    <col min="2819" max="2819" width="14.85546875" style="315" customWidth="1"/>
    <col min="2820" max="2820" width="15.140625" style="315" customWidth="1"/>
    <col min="2821" max="2822" width="15.85546875" style="315" customWidth="1"/>
    <col min="2823" max="2823" width="16" style="315" customWidth="1"/>
    <col min="2824" max="2824" width="15.85546875" style="315" customWidth="1"/>
    <col min="2825" max="2825" width="16" style="315" customWidth="1"/>
    <col min="2826" max="3072" width="9.140625" style="315"/>
    <col min="3073" max="3073" width="4.140625" style="315" customWidth="1"/>
    <col min="3074" max="3074" width="40.5703125" style="315" customWidth="1"/>
    <col min="3075" max="3075" width="14.85546875" style="315" customWidth="1"/>
    <col min="3076" max="3076" width="15.140625" style="315" customWidth="1"/>
    <col min="3077" max="3078" width="15.85546875" style="315" customWidth="1"/>
    <col min="3079" max="3079" width="16" style="315" customWidth="1"/>
    <col min="3080" max="3080" width="15.85546875" style="315" customWidth="1"/>
    <col min="3081" max="3081" width="16" style="315" customWidth="1"/>
    <col min="3082" max="3328" width="9.140625" style="315"/>
    <col min="3329" max="3329" width="4.140625" style="315" customWidth="1"/>
    <col min="3330" max="3330" width="40.5703125" style="315" customWidth="1"/>
    <col min="3331" max="3331" width="14.85546875" style="315" customWidth="1"/>
    <col min="3332" max="3332" width="15.140625" style="315" customWidth="1"/>
    <col min="3333" max="3334" width="15.85546875" style="315" customWidth="1"/>
    <col min="3335" max="3335" width="16" style="315" customWidth="1"/>
    <col min="3336" max="3336" width="15.85546875" style="315" customWidth="1"/>
    <col min="3337" max="3337" width="16" style="315" customWidth="1"/>
    <col min="3338" max="3584" width="9.140625" style="315"/>
    <col min="3585" max="3585" width="4.140625" style="315" customWidth="1"/>
    <col min="3586" max="3586" width="40.5703125" style="315" customWidth="1"/>
    <col min="3587" max="3587" width="14.85546875" style="315" customWidth="1"/>
    <col min="3588" max="3588" width="15.140625" style="315" customWidth="1"/>
    <col min="3589" max="3590" width="15.85546875" style="315" customWidth="1"/>
    <col min="3591" max="3591" width="16" style="315" customWidth="1"/>
    <col min="3592" max="3592" width="15.85546875" style="315" customWidth="1"/>
    <col min="3593" max="3593" width="16" style="315" customWidth="1"/>
    <col min="3594" max="3840" width="9.140625" style="315"/>
    <col min="3841" max="3841" width="4.140625" style="315" customWidth="1"/>
    <col min="3842" max="3842" width="40.5703125" style="315" customWidth="1"/>
    <col min="3843" max="3843" width="14.85546875" style="315" customWidth="1"/>
    <col min="3844" max="3844" width="15.140625" style="315" customWidth="1"/>
    <col min="3845" max="3846" width="15.85546875" style="315" customWidth="1"/>
    <col min="3847" max="3847" width="16" style="315" customWidth="1"/>
    <col min="3848" max="3848" width="15.85546875" style="315" customWidth="1"/>
    <col min="3849" max="3849" width="16" style="315" customWidth="1"/>
    <col min="3850" max="4096" width="9.140625" style="315"/>
    <col min="4097" max="4097" width="4.140625" style="315" customWidth="1"/>
    <col min="4098" max="4098" width="40.5703125" style="315" customWidth="1"/>
    <col min="4099" max="4099" width="14.85546875" style="315" customWidth="1"/>
    <col min="4100" max="4100" width="15.140625" style="315" customWidth="1"/>
    <col min="4101" max="4102" width="15.85546875" style="315" customWidth="1"/>
    <col min="4103" max="4103" width="16" style="315" customWidth="1"/>
    <col min="4104" max="4104" width="15.85546875" style="315" customWidth="1"/>
    <col min="4105" max="4105" width="16" style="315" customWidth="1"/>
    <col min="4106" max="4352" width="9.140625" style="315"/>
    <col min="4353" max="4353" width="4.140625" style="315" customWidth="1"/>
    <col min="4354" max="4354" width="40.5703125" style="315" customWidth="1"/>
    <col min="4355" max="4355" width="14.85546875" style="315" customWidth="1"/>
    <col min="4356" max="4356" width="15.140625" style="315" customWidth="1"/>
    <col min="4357" max="4358" width="15.85546875" style="315" customWidth="1"/>
    <col min="4359" max="4359" width="16" style="315" customWidth="1"/>
    <col min="4360" max="4360" width="15.85546875" style="315" customWidth="1"/>
    <col min="4361" max="4361" width="16" style="315" customWidth="1"/>
    <col min="4362" max="4608" width="9.140625" style="315"/>
    <col min="4609" max="4609" width="4.140625" style="315" customWidth="1"/>
    <col min="4610" max="4610" width="40.5703125" style="315" customWidth="1"/>
    <col min="4611" max="4611" width="14.85546875" style="315" customWidth="1"/>
    <col min="4612" max="4612" width="15.140625" style="315" customWidth="1"/>
    <col min="4613" max="4614" width="15.85546875" style="315" customWidth="1"/>
    <col min="4615" max="4615" width="16" style="315" customWidth="1"/>
    <col min="4616" max="4616" width="15.85546875" style="315" customWidth="1"/>
    <col min="4617" max="4617" width="16" style="315" customWidth="1"/>
    <col min="4618" max="4864" width="9.140625" style="315"/>
    <col min="4865" max="4865" width="4.140625" style="315" customWidth="1"/>
    <col min="4866" max="4866" width="40.5703125" style="315" customWidth="1"/>
    <col min="4867" max="4867" width="14.85546875" style="315" customWidth="1"/>
    <col min="4868" max="4868" width="15.140625" style="315" customWidth="1"/>
    <col min="4869" max="4870" width="15.85546875" style="315" customWidth="1"/>
    <col min="4871" max="4871" width="16" style="315" customWidth="1"/>
    <col min="4872" max="4872" width="15.85546875" style="315" customWidth="1"/>
    <col min="4873" max="4873" width="16" style="315" customWidth="1"/>
    <col min="4874" max="5120" width="9.140625" style="315"/>
    <col min="5121" max="5121" width="4.140625" style="315" customWidth="1"/>
    <col min="5122" max="5122" width="40.5703125" style="315" customWidth="1"/>
    <col min="5123" max="5123" width="14.85546875" style="315" customWidth="1"/>
    <col min="5124" max="5124" width="15.140625" style="315" customWidth="1"/>
    <col min="5125" max="5126" width="15.85546875" style="315" customWidth="1"/>
    <col min="5127" max="5127" width="16" style="315" customWidth="1"/>
    <col min="5128" max="5128" width="15.85546875" style="315" customWidth="1"/>
    <col min="5129" max="5129" width="16" style="315" customWidth="1"/>
    <col min="5130" max="5376" width="9.140625" style="315"/>
    <col min="5377" max="5377" width="4.140625" style="315" customWidth="1"/>
    <col min="5378" max="5378" width="40.5703125" style="315" customWidth="1"/>
    <col min="5379" max="5379" width="14.85546875" style="315" customWidth="1"/>
    <col min="5380" max="5380" width="15.140625" style="315" customWidth="1"/>
    <col min="5381" max="5382" width="15.85546875" style="315" customWidth="1"/>
    <col min="5383" max="5383" width="16" style="315" customWidth="1"/>
    <col min="5384" max="5384" width="15.85546875" style="315" customWidth="1"/>
    <col min="5385" max="5385" width="16" style="315" customWidth="1"/>
    <col min="5386" max="5632" width="9.140625" style="315"/>
    <col min="5633" max="5633" width="4.140625" style="315" customWidth="1"/>
    <col min="5634" max="5634" width="40.5703125" style="315" customWidth="1"/>
    <col min="5635" max="5635" width="14.85546875" style="315" customWidth="1"/>
    <col min="5636" max="5636" width="15.140625" style="315" customWidth="1"/>
    <col min="5637" max="5638" width="15.85546875" style="315" customWidth="1"/>
    <col min="5639" max="5639" width="16" style="315" customWidth="1"/>
    <col min="5640" max="5640" width="15.85546875" style="315" customWidth="1"/>
    <col min="5641" max="5641" width="16" style="315" customWidth="1"/>
    <col min="5642" max="5888" width="9.140625" style="315"/>
    <col min="5889" max="5889" width="4.140625" style="315" customWidth="1"/>
    <col min="5890" max="5890" width="40.5703125" style="315" customWidth="1"/>
    <col min="5891" max="5891" width="14.85546875" style="315" customWidth="1"/>
    <col min="5892" max="5892" width="15.140625" style="315" customWidth="1"/>
    <col min="5893" max="5894" width="15.85546875" style="315" customWidth="1"/>
    <col min="5895" max="5895" width="16" style="315" customWidth="1"/>
    <col min="5896" max="5896" width="15.85546875" style="315" customWidth="1"/>
    <col min="5897" max="5897" width="16" style="315" customWidth="1"/>
    <col min="5898" max="6144" width="9.140625" style="315"/>
    <col min="6145" max="6145" width="4.140625" style="315" customWidth="1"/>
    <col min="6146" max="6146" width="40.5703125" style="315" customWidth="1"/>
    <col min="6147" max="6147" width="14.85546875" style="315" customWidth="1"/>
    <col min="6148" max="6148" width="15.140625" style="315" customWidth="1"/>
    <col min="6149" max="6150" width="15.85546875" style="315" customWidth="1"/>
    <col min="6151" max="6151" width="16" style="315" customWidth="1"/>
    <col min="6152" max="6152" width="15.85546875" style="315" customWidth="1"/>
    <col min="6153" max="6153" width="16" style="315" customWidth="1"/>
    <col min="6154" max="6400" width="9.140625" style="315"/>
    <col min="6401" max="6401" width="4.140625" style="315" customWidth="1"/>
    <col min="6402" max="6402" width="40.5703125" style="315" customWidth="1"/>
    <col min="6403" max="6403" width="14.85546875" style="315" customWidth="1"/>
    <col min="6404" max="6404" width="15.140625" style="315" customWidth="1"/>
    <col min="6405" max="6406" width="15.85546875" style="315" customWidth="1"/>
    <col min="6407" max="6407" width="16" style="315" customWidth="1"/>
    <col min="6408" max="6408" width="15.85546875" style="315" customWidth="1"/>
    <col min="6409" max="6409" width="16" style="315" customWidth="1"/>
    <col min="6410" max="6656" width="9.140625" style="315"/>
    <col min="6657" max="6657" width="4.140625" style="315" customWidth="1"/>
    <col min="6658" max="6658" width="40.5703125" style="315" customWidth="1"/>
    <col min="6659" max="6659" width="14.85546875" style="315" customWidth="1"/>
    <col min="6660" max="6660" width="15.140625" style="315" customWidth="1"/>
    <col min="6661" max="6662" width="15.85546875" style="315" customWidth="1"/>
    <col min="6663" max="6663" width="16" style="315" customWidth="1"/>
    <col min="6664" max="6664" width="15.85546875" style="315" customWidth="1"/>
    <col min="6665" max="6665" width="16" style="315" customWidth="1"/>
    <col min="6666" max="6912" width="9.140625" style="315"/>
    <col min="6913" max="6913" width="4.140625" style="315" customWidth="1"/>
    <col min="6914" max="6914" width="40.5703125" style="315" customWidth="1"/>
    <col min="6915" max="6915" width="14.85546875" style="315" customWidth="1"/>
    <col min="6916" max="6916" width="15.140625" style="315" customWidth="1"/>
    <col min="6917" max="6918" width="15.85546875" style="315" customWidth="1"/>
    <col min="6919" max="6919" width="16" style="315" customWidth="1"/>
    <col min="6920" max="6920" width="15.85546875" style="315" customWidth="1"/>
    <col min="6921" max="6921" width="16" style="315" customWidth="1"/>
    <col min="6922" max="7168" width="9.140625" style="315"/>
    <col min="7169" max="7169" width="4.140625" style="315" customWidth="1"/>
    <col min="7170" max="7170" width="40.5703125" style="315" customWidth="1"/>
    <col min="7171" max="7171" width="14.85546875" style="315" customWidth="1"/>
    <col min="7172" max="7172" width="15.140625" style="315" customWidth="1"/>
    <col min="7173" max="7174" width="15.85546875" style="315" customWidth="1"/>
    <col min="7175" max="7175" width="16" style="315" customWidth="1"/>
    <col min="7176" max="7176" width="15.85546875" style="315" customWidth="1"/>
    <col min="7177" max="7177" width="16" style="315" customWidth="1"/>
    <col min="7178" max="7424" width="9.140625" style="315"/>
    <col min="7425" max="7425" width="4.140625" style="315" customWidth="1"/>
    <col min="7426" max="7426" width="40.5703125" style="315" customWidth="1"/>
    <col min="7427" max="7427" width="14.85546875" style="315" customWidth="1"/>
    <col min="7428" max="7428" width="15.140625" style="315" customWidth="1"/>
    <col min="7429" max="7430" width="15.85546875" style="315" customWidth="1"/>
    <col min="7431" max="7431" width="16" style="315" customWidth="1"/>
    <col min="7432" max="7432" width="15.85546875" style="315" customWidth="1"/>
    <col min="7433" max="7433" width="16" style="315" customWidth="1"/>
    <col min="7434" max="7680" width="9.140625" style="315"/>
    <col min="7681" max="7681" width="4.140625" style="315" customWidth="1"/>
    <col min="7682" max="7682" width="40.5703125" style="315" customWidth="1"/>
    <col min="7683" max="7683" width="14.85546875" style="315" customWidth="1"/>
    <col min="7684" max="7684" width="15.140625" style="315" customWidth="1"/>
    <col min="7685" max="7686" width="15.85546875" style="315" customWidth="1"/>
    <col min="7687" max="7687" width="16" style="315" customWidth="1"/>
    <col min="7688" max="7688" width="15.85546875" style="315" customWidth="1"/>
    <col min="7689" max="7689" width="16" style="315" customWidth="1"/>
    <col min="7690" max="7936" width="9.140625" style="315"/>
    <col min="7937" max="7937" width="4.140625" style="315" customWidth="1"/>
    <col min="7938" max="7938" width="40.5703125" style="315" customWidth="1"/>
    <col min="7939" max="7939" width="14.85546875" style="315" customWidth="1"/>
    <col min="7940" max="7940" width="15.140625" style="315" customWidth="1"/>
    <col min="7941" max="7942" width="15.85546875" style="315" customWidth="1"/>
    <col min="7943" max="7943" width="16" style="315" customWidth="1"/>
    <col min="7944" max="7944" width="15.85546875" style="315" customWidth="1"/>
    <col min="7945" max="7945" width="16" style="315" customWidth="1"/>
    <col min="7946" max="8192" width="9.140625" style="315"/>
    <col min="8193" max="8193" width="4.140625" style="315" customWidth="1"/>
    <col min="8194" max="8194" width="40.5703125" style="315" customWidth="1"/>
    <col min="8195" max="8195" width="14.85546875" style="315" customWidth="1"/>
    <col min="8196" max="8196" width="15.140625" style="315" customWidth="1"/>
    <col min="8197" max="8198" width="15.85546875" style="315" customWidth="1"/>
    <col min="8199" max="8199" width="16" style="315" customWidth="1"/>
    <col min="8200" max="8200" width="15.85546875" style="315" customWidth="1"/>
    <col min="8201" max="8201" width="16" style="315" customWidth="1"/>
    <col min="8202" max="8448" width="9.140625" style="315"/>
    <col min="8449" max="8449" width="4.140625" style="315" customWidth="1"/>
    <col min="8450" max="8450" width="40.5703125" style="315" customWidth="1"/>
    <col min="8451" max="8451" width="14.85546875" style="315" customWidth="1"/>
    <col min="8452" max="8452" width="15.140625" style="315" customWidth="1"/>
    <col min="8453" max="8454" width="15.85546875" style="315" customWidth="1"/>
    <col min="8455" max="8455" width="16" style="315" customWidth="1"/>
    <col min="8456" max="8456" width="15.85546875" style="315" customWidth="1"/>
    <col min="8457" max="8457" width="16" style="315" customWidth="1"/>
    <col min="8458" max="8704" width="9.140625" style="315"/>
    <col min="8705" max="8705" width="4.140625" style="315" customWidth="1"/>
    <col min="8706" max="8706" width="40.5703125" style="315" customWidth="1"/>
    <col min="8707" max="8707" width="14.85546875" style="315" customWidth="1"/>
    <col min="8708" max="8708" width="15.140625" style="315" customWidth="1"/>
    <col min="8709" max="8710" width="15.85546875" style="315" customWidth="1"/>
    <col min="8711" max="8711" width="16" style="315" customWidth="1"/>
    <col min="8712" max="8712" width="15.85546875" style="315" customWidth="1"/>
    <col min="8713" max="8713" width="16" style="315" customWidth="1"/>
    <col min="8714" max="8960" width="9.140625" style="315"/>
    <col min="8961" max="8961" width="4.140625" style="315" customWidth="1"/>
    <col min="8962" max="8962" width="40.5703125" style="315" customWidth="1"/>
    <col min="8963" max="8963" width="14.85546875" style="315" customWidth="1"/>
    <col min="8964" max="8964" width="15.140625" style="315" customWidth="1"/>
    <col min="8965" max="8966" width="15.85546875" style="315" customWidth="1"/>
    <col min="8967" max="8967" width="16" style="315" customWidth="1"/>
    <col min="8968" max="8968" width="15.85546875" style="315" customWidth="1"/>
    <col min="8969" max="8969" width="16" style="315" customWidth="1"/>
    <col min="8970" max="9216" width="9.140625" style="315"/>
    <col min="9217" max="9217" width="4.140625" style="315" customWidth="1"/>
    <col min="9218" max="9218" width="40.5703125" style="315" customWidth="1"/>
    <col min="9219" max="9219" width="14.85546875" style="315" customWidth="1"/>
    <col min="9220" max="9220" width="15.140625" style="315" customWidth="1"/>
    <col min="9221" max="9222" width="15.85546875" style="315" customWidth="1"/>
    <col min="9223" max="9223" width="16" style="315" customWidth="1"/>
    <col min="9224" max="9224" width="15.85546875" style="315" customWidth="1"/>
    <col min="9225" max="9225" width="16" style="315" customWidth="1"/>
    <col min="9226" max="9472" width="9.140625" style="315"/>
    <col min="9473" max="9473" width="4.140625" style="315" customWidth="1"/>
    <col min="9474" max="9474" width="40.5703125" style="315" customWidth="1"/>
    <col min="9475" max="9475" width="14.85546875" style="315" customWidth="1"/>
    <col min="9476" max="9476" width="15.140625" style="315" customWidth="1"/>
    <col min="9477" max="9478" width="15.85546875" style="315" customWidth="1"/>
    <col min="9479" max="9479" width="16" style="315" customWidth="1"/>
    <col min="9480" max="9480" width="15.85546875" style="315" customWidth="1"/>
    <col min="9481" max="9481" width="16" style="315" customWidth="1"/>
    <col min="9482" max="9728" width="9.140625" style="315"/>
    <col min="9729" max="9729" width="4.140625" style="315" customWidth="1"/>
    <col min="9730" max="9730" width="40.5703125" style="315" customWidth="1"/>
    <col min="9731" max="9731" width="14.85546875" style="315" customWidth="1"/>
    <col min="9732" max="9732" width="15.140625" style="315" customWidth="1"/>
    <col min="9733" max="9734" width="15.85546875" style="315" customWidth="1"/>
    <col min="9735" max="9735" width="16" style="315" customWidth="1"/>
    <col min="9736" max="9736" width="15.85546875" style="315" customWidth="1"/>
    <col min="9737" max="9737" width="16" style="315" customWidth="1"/>
    <col min="9738" max="9984" width="9.140625" style="315"/>
    <col min="9985" max="9985" width="4.140625" style="315" customWidth="1"/>
    <col min="9986" max="9986" width="40.5703125" style="315" customWidth="1"/>
    <col min="9987" max="9987" width="14.85546875" style="315" customWidth="1"/>
    <col min="9988" max="9988" width="15.140625" style="315" customWidth="1"/>
    <col min="9989" max="9990" width="15.85546875" style="315" customWidth="1"/>
    <col min="9991" max="9991" width="16" style="315" customWidth="1"/>
    <col min="9992" max="9992" width="15.85546875" style="315" customWidth="1"/>
    <col min="9993" max="9993" width="16" style="315" customWidth="1"/>
    <col min="9994" max="10240" width="9.140625" style="315"/>
    <col min="10241" max="10241" width="4.140625" style="315" customWidth="1"/>
    <col min="10242" max="10242" width="40.5703125" style="315" customWidth="1"/>
    <col min="10243" max="10243" width="14.85546875" style="315" customWidth="1"/>
    <col min="10244" max="10244" width="15.140625" style="315" customWidth="1"/>
    <col min="10245" max="10246" width="15.85546875" style="315" customWidth="1"/>
    <col min="10247" max="10247" width="16" style="315" customWidth="1"/>
    <col min="10248" max="10248" width="15.85546875" style="315" customWidth="1"/>
    <col min="10249" max="10249" width="16" style="315" customWidth="1"/>
    <col min="10250" max="10496" width="9.140625" style="315"/>
    <col min="10497" max="10497" width="4.140625" style="315" customWidth="1"/>
    <col min="10498" max="10498" width="40.5703125" style="315" customWidth="1"/>
    <col min="10499" max="10499" width="14.85546875" style="315" customWidth="1"/>
    <col min="10500" max="10500" width="15.140625" style="315" customWidth="1"/>
    <col min="10501" max="10502" width="15.85546875" style="315" customWidth="1"/>
    <col min="10503" max="10503" width="16" style="315" customWidth="1"/>
    <col min="10504" max="10504" width="15.85546875" style="315" customWidth="1"/>
    <col min="10505" max="10505" width="16" style="315" customWidth="1"/>
    <col min="10506" max="10752" width="9.140625" style="315"/>
    <col min="10753" max="10753" width="4.140625" style="315" customWidth="1"/>
    <col min="10754" max="10754" width="40.5703125" style="315" customWidth="1"/>
    <col min="10755" max="10755" width="14.85546875" style="315" customWidth="1"/>
    <col min="10756" max="10756" width="15.140625" style="315" customWidth="1"/>
    <col min="10757" max="10758" width="15.85546875" style="315" customWidth="1"/>
    <col min="10759" max="10759" width="16" style="315" customWidth="1"/>
    <col min="10760" max="10760" width="15.85546875" style="315" customWidth="1"/>
    <col min="10761" max="10761" width="16" style="315" customWidth="1"/>
    <col min="10762" max="11008" width="9.140625" style="315"/>
    <col min="11009" max="11009" width="4.140625" style="315" customWidth="1"/>
    <col min="11010" max="11010" width="40.5703125" style="315" customWidth="1"/>
    <col min="11011" max="11011" width="14.85546875" style="315" customWidth="1"/>
    <col min="11012" max="11012" width="15.140625" style="315" customWidth="1"/>
    <col min="11013" max="11014" width="15.85546875" style="315" customWidth="1"/>
    <col min="11015" max="11015" width="16" style="315" customWidth="1"/>
    <col min="11016" max="11016" width="15.85546875" style="315" customWidth="1"/>
    <col min="11017" max="11017" width="16" style="315" customWidth="1"/>
    <col min="11018" max="11264" width="9.140625" style="315"/>
    <col min="11265" max="11265" width="4.140625" style="315" customWidth="1"/>
    <col min="11266" max="11266" width="40.5703125" style="315" customWidth="1"/>
    <col min="11267" max="11267" width="14.85546875" style="315" customWidth="1"/>
    <col min="11268" max="11268" width="15.140625" style="315" customWidth="1"/>
    <col min="11269" max="11270" width="15.85546875" style="315" customWidth="1"/>
    <col min="11271" max="11271" width="16" style="315" customWidth="1"/>
    <col min="11272" max="11272" width="15.85546875" style="315" customWidth="1"/>
    <col min="11273" max="11273" width="16" style="315" customWidth="1"/>
    <col min="11274" max="11520" width="9.140625" style="315"/>
    <col min="11521" max="11521" width="4.140625" style="315" customWidth="1"/>
    <col min="11522" max="11522" width="40.5703125" style="315" customWidth="1"/>
    <col min="11523" max="11523" width="14.85546875" style="315" customWidth="1"/>
    <col min="11524" max="11524" width="15.140625" style="315" customWidth="1"/>
    <col min="11525" max="11526" width="15.85546875" style="315" customWidth="1"/>
    <col min="11527" max="11527" width="16" style="315" customWidth="1"/>
    <col min="11528" max="11528" width="15.85546875" style="315" customWidth="1"/>
    <col min="11529" max="11529" width="16" style="315" customWidth="1"/>
    <col min="11530" max="11776" width="9.140625" style="315"/>
    <col min="11777" max="11777" width="4.140625" style="315" customWidth="1"/>
    <col min="11778" max="11778" width="40.5703125" style="315" customWidth="1"/>
    <col min="11779" max="11779" width="14.85546875" style="315" customWidth="1"/>
    <col min="11780" max="11780" width="15.140625" style="315" customWidth="1"/>
    <col min="11781" max="11782" width="15.85546875" style="315" customWidth="1"/>
    <col min="11783" max="11783" width="16" style="315" customWidth="1"/>
    <col min="11784" max="11784" width="15.85546875" style="315" customWidth="1"/>
    <col min="11785" max="11785" width="16" style="315" customWidth="1"/>
    <col min="11786" max="12032" width="9.140625" style="315"/>
    <col min="12033" max="12033" width="4.140625" style="315" customWidth="1"/>
    <col min="12034" max="12034" width="40.5703125" style="315" customWidth="1"/>
    <col min="12035" max="12035" width="14.85546875" style="315" customWidth="1"/>
    <col min="12036" max="12036" width="15.140625" style="315" customWidth="1"/>
    <col min="12037" max="12038" width="15.85546875" style="315" customWidth="1"/>
    <col min="12039" max="12039" width="16" style="315" customWidth="1"/>
    <col min="12040" max="12040" width="15.85546875" style="315" customWidth="1"/>
    <col min="12041" max="12041" width="16" style="315" customWidth="1"/>
    <col min="12042" max="12288" width="9.140625" style="315"/>
    <col min="12289" max="12289" width="4.140625" style="315" customWidth="1"/>
    <col min="12290" max="12290" width="40.5703125" style="315" customWidth="1"/>
    <col min="12291" max="12291" width="14.85546875" style="315" customWidth="1"/>
    <col min="12292" max="12292" width="15.140625" style="315" customWidth="1"/>
    <col min="12293" max="12294" width="15.85546875" style="315" customWidth="1"/>
    <col min="12295" max="12295" width="16" style="315" customWidth="1"/>
    <col min="12296" max="12296" width="15.85546875" style="315" customWidth="1"/>
    <col min="12297" max="12297" width="16" style="315" customWidth="1"/>
    <col min="12298" max="12544" width="9.140625" style="315"/>
    <col min="12545" max="12545" width="4.140625" style="315" customWidth="1"/>
    <col min="12546" max="12546" width="40.5703125" style="315" customWidth="1"/>
    <col min="12547" max="12547" width="14.85546875" style="315" customWidth="1"/>
    <col min="12548" max="12548" width="15.140625" style="315" customWidth="1"/>
    <col min="12549" max="12550" width="15.85546875" style="315" customWidth="1"/>
    <col min="12551" max="12551" width="16" style="315" customWidth="1"/>
    <col min="12552" max="12552" width="15.85546875" style="315" customWidth="1"/>
    <col min="12553" max="12553" width="16" style="315" customWidth="1"/>
    <col min="12554" max="12800" width="9.140625" style="315"/>
    <col min="12801" max="12801" width="4.140625" style="315" customWidth="1"/>
    <col min="12802" max="12802" width="40.5703125" style="315" customWidth="1"/>
    <col min="12803" max="12803" width="14.85546875" style="315" customWidth="1"/>
    <col min="12804" max="12804" width="15.140625" style="315" customWidth="1"/>
    <col min="12805" max="12806" width="15.85546875" style="315" customWidth="1"/>
    <col min="12807" max="12807" width="16" style="315" customWidth="1"/>
    <col min="12808" max="12808" width="15.85546875" style="315" customWidth="1"/>
    <col min="12809" max="12809" width="16" style="315" customWidth="1"/>
    <col min="12810" max="13056" width="9.140625" style="315"/>
    <col min="13057" max="13057" width="4.140625" style="315" customWidth="1"/>
    <col min="13058" max="13058" width="40.5703125" style="315" customWidth="1"/>
    <col min="13059" max="13059" width="14.85546875" style="315" customWidth="1"/>
    <col min="13060" max="13060" width="15.140625" style="315" customWidth="1"/>
    <col min="13061" max="13062" width="15.85546875" style="315" customWidth="1"/>
    <col min="13063" max="13063" width="16" style="315" customWidth="1"/>
    <col min="13064" max="13064" width="15.85546875" style="315" customWidth="1"/>
    <col min="13065" max="13065" width="16" style="315" customWidth="1"/>
    <col min="13066" max="13312" width="9.140625" style="315"/>
    <col min="13313" max="13313" width="4.140625" style="315" customWidth="1"/>
    <col min="13314" max="13314" width="40.5703125" style="315" customWidth="1"/>
    <col min="13315" max="13315" width="14.85546875" style="315" customWidth="1"/>
    <col min="13316" max="13316" width="15.140625" style="315" customWidth="1"/>
    <col min="13317" max="13318" width="15.85546875" style="315" customWidth="1"/>
    <col min="13319" max="13319" width="16" style="315" customWidth="1"/>
    <col min="13320" max="13320" width="15.85546875" style="315" customWidth="1"/>
    <col min="13321" max="13321" width="16" style="315" customWidth="1"/>
    <col min="13322" max="13568" width="9.140625" style="315"/>
    <col min="13569" max="13569" width="4.140625" style="315" customWidth="1"/>
    <col min="13570" max="13570" width="40.5703125" style="315" customWidth="1"/>
    <col min="13571" max="13571" width="14.85546875" style="315" customWidth="1"/>
    <col min="13572" max="13572" width="15.140625" style="315" customWidth="1"/>
    <col min="13573" max="13574" width="15.85546875" style="315" customWidth="1"/>
    <col min="13575" max="13575" width="16" style="315" customWidth="1"/>
    <col min="13576" max="13576" width="15.85546875" style="315" customWidth="1"/>
    <col min="13577" max="13577" width="16" style="315" customWidth="1"/>
    <col min="13578" max="13824" width="9.140625" style="315"/>
    <col min="13825" max="13825" width="4.140625" style="315" customWidth="1"/>
    <col min="13826" max="13826" width="40.5703125" style="315" customWidth="1"/>
    <col min="13827" max="13827" width="14.85546875" style="315" customWidth="1"/>
    <col min="13828" max="13828" width="15.140625" style="315" customWidth="1"/>
    <col min="13829" max="13830" width="15.85546875" style="315" customWidth="1"/>
    <col min="13831" max="13831" width="16" style="315" customWidth="1"/>
    <col min="13832" max="13832" width="15.85546875" style="315" customWidth="1"/>
    <col min="13833" max="13833" width="16" style="315" customWidth="1"/>
    <col min="13834" max="14080" width="9.140625" style="315"/>
    <col min="14081" max="14081" width="4.140625" style="315" customWidth="1"/>
    <col min="14082" max="14082" width="40.5703125" style="315" customWidth="1"/>
    <col min="14083" max="14083" width="14.85546875" style="315" customWidth="1"/>
    <col min="14084" max="14084" width="15.140625" style="315" customWidth="1"/>
    <col min="14085" max="14086" width="15.85546875" style="315" customWidth="1"/>
    <col min="14087" max="14087" width="16" style="315" customWidth="1"/>
    <col min="14088" max="14088" width="15.85546875" style="315" customWidth="1"/>
    <col min="14089" max="14089" width="16" style="315" customWidth="1"/>
    <col min="14090" max="14336" width="9.140625" style="315"/>
    <col min="14337" max="14337" width="4.140625" style="315" customWidth="1"/>
    <col min="14338" max="14338" width="40.5703125" style="315" customWidth="1"/>
    <col min="14339" max="14339" width="14.85546875" style="315" customWidth="1"/>
    <col min="14340" max="14340" width="15.140625" style="315" customWidth="1"/>
    <col min="14341" max="14342" width="15.85546875" style="315" customWidth="1"/>
    <col min="14343" max="14343" width="16" style="315" customWidth="1"/>
    <col min="14344" max="14344" width="15.85546875" style="315" customWidth="1"/>
    <col min="14345" max="14345" width="16" style="315" customWidth="1"/>
    <col min="14346" max="14592" width="9.140625" style="315"/>
    <col min="14593" max="14593" width="4.140625" style="315" customWidth="1"/>
    <col min="14594" max="14594" width="40.5703125" style="315" customWidth="1"/>
    <col min="14595" max="14595" width="14.85546875" style="315" customWidth="1"/>
    <col min="14596" max="14596" width="15.140625" style="315" customWidth="1"/>
    <col min="14597" max="14598" width="15.85546875" style="315" customWidth="1"/>
    <col min="14599" max="14599" width="16" style="315" customWidth="1"/>
    <col min="14600" max="14600" width="15.85546875" style="315" customWidth="1"/>
    <col min="14601" max="14601" width="16" style="315" customWidth="1"/>
    <col min="14602" max="14848" width="9.140625" style="315"/>
    <col min="14849" max="14849" width="4.140625" style="315" customWidth="1"/>
    <col min="14850" max="14850" width="40.5703125" style="315" customWidth="1"/>
    <col min="14851" max="14851" width="14.85546875" style="315" customWidth="1"/>
    <col min="14852" max="14852" width="15.140625" style="315" customWidth="1"/>
    <col min="14853" max="14854" width="15.85546875" style="315" customWidth="1"/>
    <col min="14855" max="14855" width="16" style="315" customWidth="1"/>
    <col min="14856" max="14856" width="15.85546875" style="315" customWidth="1"/>
    <col min="14857" max="14857" width="16" style="315" customWidth="1"/>
    <col min="14858" max="15104" width="9.140625" style="315"/>
    <col min="15105" max="15105" width="4.140625" style="315" customWidth="1"/>
    <col min="15106" max="15106" width="40.5703125" style="315" customWidth="1"/>
    <col min="15107" max="15107" width="14.85546875" style="315" customWidth="1"/>
    <col min="15108" max="15108" width="15.140625" style="315" customWidth="1"/>
    <col min="15109" max="15110" width="15.85546875" style="315" customWidth="1"/>
    <col min="15111" max="15111" width="16" style="315" customWidth="1"/>
    <col min="15112" max="15112" width="15.85546875" style="315" customWidth="1"/>
    <col min="15113" max="15113" width="16" style="315" customWidth="1"/>
    <col min="15114" max="15360" width="9.140625" style="315"/>
    <col min="15361" max="15361" width="4.140625" style="315" customWidth="1"/>
    <col min="15362" max="15362" width="40.5703125" style="315" customWidth="1"/>
    <col min="15363" max="15363" width="14.85546875" style="315" customWidth="1"/>
    <col min="15364" max="15364" width="15.140625" style="315" customWidth="1"/>
    <col min="15365" max="15366" width="15.85546875" style="315" customWidth="1"/>
    <col min="15367" max="15367" width="16" style="315" customWidth="1"/>
    <col min="15368" max="15368" width="15.85546875" style="315" customWidth="1"/>
    <col min="15369" max="15369" width="16" style="315" customWidth="1"/>
    <col min="15370" max="15616" width="9.140625" style="315"/>
    <col min="15617" max="15617" width="4.140625" style="315" customWidth="1"/>
    <col min="15618" max="15618" width="40.5703125" style="315" customWidth="1"/>
    <col min="15619" max="15619" width="14.85546875" style="315" customWidth="1"/>
    <col min="15620" max="15620" width="15.140625" style="315" customWidth="1"/>
    <col min="15621" max="15622" width="15.85546875" style="315" customWidth="1"/>
    <col min="15623" max="15623" width="16" style="315" customWidth="1"/>
    <col min="15624" max="15624" width="15.85546875" style="315" customWidth="1"/>
    <col min="15625" max="15625" width="16" style="315" customWidth="1"/>
    <col min="15626" max="15872" width="9.140625" style="315"/>
    <col min="15873" max="15873" width="4.140625" style="315" customWidth="1"/>
    <col min="15874" max="15874" width="40.5703125" style="315" customWidth="1"/>
    <col min="15875" max="15875" width="14.85546875" style="315" customWidth="1"/>
    <col min="15876" max="15876" width="15.140625" style="315" customWidth="1"/>
    <col min="15877" max="15878" width="15.85546875" style="315" customWidth="1"/>
    <col min="15879" max="15879" width="16" style="315" customWidth="1"/>
    <col min="15880" max="15880" width="15.85546875" style="315" customWidth="1"/>
    <col min="15881" max="15881" width="16" style="315" customWidth="1"/>
    <col min="15882" max="16128" width="9.140625" style="315"/>
    <col min="16129" max="16129" width="4.140625" style="315" customWidth="1"/>
    <col min="16130" max="16130" width="40.5703125" style="315" customWidth="1"/>
    <col min="16131" max="16131" width="14.85546875" style="315" customWidth="1"/>
    <col min="16132" max="16132" width="15.140625" style="315" customWidth="1"/>
    <col min="16133" max="16134" width="15.85546875" style="315" customWidth="1"/>
    <col min="16135" max="16135" width="16" style="315" customWidth="1"/>
    <col min="16136" max="16136" width="15.85546875" style="315" customWidth="1"/>
    <col min="16137" max="16137" width="16" style="315" customWidth="1"/>
    <col min="16138" max="16384" width="9.140625" style="315"/>
  </cols>
  <sheetData>
    <row r="1" spans="1:9" ht="19.5" customHeight="1" x14ac:dyDescent="0.25">
      <c r="I1" s="317" t="s">
        <v>130</v>
      </c>
    </row>
    <row r="2" spans="1:9" ht="39" customHeight="1" x14ac:dyDescent="0.25">
      <c r="A2" s="318"/>
      <c r="B2" s="485" t="s">
        <v>143</v>
      </c>
      <c r="C2" s="485"/>
      <c r="D2" s="485"/>
      <c r="E2" s="485"/>
      <c r="F2" s="485"/>
      <c r="G2" s="485"/>
      <c r="H2" s="485"/>
      <c r="I2" s="318"/>
    </row>
    <row r="3" spans="1:9" ht="20.25" customHeight="1" thickBot="1" x14ac:dyDescent="0.3">
      <c r="A3" s="318"/>
      <c r="B3" s="319"/>
      <c r="C3" s="319"/>
      <c r="D3" s="319"/>
      <c r="E3" s="319"/>
      <c r="F3" s="319"/>
      <c r="G3" s="319"/>
      <c r="H3" s="319"/>
      <c r="I3" s="318"/>
    </row>
    <row r="4" spans="1:9" ht="192" customHeight="1" x14ac:dyDescent="0.25">
      <c r="A4" s="90" t="s">
        <v>131</v>
      </c>
      <c r="B4" s="91" t="s">
        <v>132</v>
      </c>
      <c r="C4" s="92" t="s">
        <v>133</v>
      </c>
      <c r="D4" s="92" t="s">
        <v>134</v>
      </c>
      <c r="E4" s="92" t="s">
        <v>135</v>
      </c>
      <c r="F4" s="92" t="s">
        <v>136</v>
      </c>
      <c r="G4" s="92" t="s">
        <v>137</v>
      </c>
      <c r="H4" s="92" t="s">
        <v>138</v>
      </c>
      <c r="I4" s="93" t="s">
        <v>139</v>
      </c>
    </row>
    <row r="5" spans="1:9" ht="18" customHeight="1" x14ac:dyDescent="0.25">
      <c r="A5" s="94"/>
      <c r="B5" s="95">
        <v>1</v>
      </c>
      <c r="C5" s="320">
        <v>3</v>
      </c>
      <c r="D5" s="320">
        <v>4</v>
      </c>
      <c r="E5" s="320">
        <v>5</v>
      </c>
      <c r="F5" s="320">
        <v>6</v>
      </c>
      <c r="G5" s="321" t="s">
        <v>140</v>
      </c>
      <c r="H5" s="321" t="s">
        <v>141</v>
      </c>
      <c r="I5" s="322" t="s">
        <v>142</v>
      </c>
    </row>
    <row r="6" spans="1:9" ht="48.75" customHeight="1" thickBot="1" x14ac:dyDescent="0.3">
      <c r="A6" s="96">
        <v>1</v>
      </c>
      <c r="B6" s="323" t="s">
        <v>170</v>
      </c>
      <c r="C6" s="324">
        <v>144342.39999999999</v>
      </c>
      <c r="D6" s="324">
        <v>119114.7</v>
      </c>
      <c r="E6" s="324"/>
      <c r="F6" s="324">
        <v>65330.49</v>
      </c>
      <c r="G6" s="325">
        <f>C6/F6</f>
        <v>2.209418603779032</v>
      </c>
      <c r="H6" s="325">
        <f t="shared" ref="H6" si="0">D6/F6</f>
        <v>1.823263532846608</v>
      </c>
      <c r="I6" s="326">
        <f t="shared" ref="I6" si="1">E6/F6</f>
        <v>0</v>
      </c>
    </row>
    <row r="7" spans="1:9" ht="15" customHeight="1" x14ac:dyDescent="0.25"/>
    <row r="8" spans="1:9" ht="15" customHeight="1" x14ac:dyDescent="0.25"/>
    <row r="9" spans="1:9" s="8" customFormat="1" ht="13.9" customHeight="1" x14ac:dyDescent="0.25">
      <c r="A9" s="484" t="s">
        <v>200</v>
      </c>
      <c r="B9" s="484"/>
      <c r="C9" s="327"/>
      <c r="D9" s="328"/>
      <c r="E9" s="486" t="s">
        <v>198</v>
      </c>
      <c r="F9" s="487"/>
      <c r="G9" s="329"/>
    </row>
    <row r="10" spans="1:9" s="8" customFormat="1" ht="15" x14ac:dyDescent="0.25">
      <c r="A10" s="330"/>
      <c r="B10" s="330"/>
      <c r="C10" s="331"/>
      <c r="D10" s="328"/>
      <c r="E10" s="488" t="s">
        <v>82</v>
      </c>
      <c r="F10" s="488"/>
      <c r="G10" s="329"/>
    </row>
    <row r="11" spans="1:9" s="8" customFormat="1" ht="15" x14ac:dyDescent="0.25">
      <c r="A11" s="330"/>
      <c r="B11" s="330"/>
      <c r="C11" s="332"/>
      <c r="D11" s="328"/>
      <c r="E11" s="333"/>
      <c r="F11" s="333"/>
      <c r="G11" s="329"/>
    </row>
    <row r="12" spans="1:9" s="8" customFormat="1" ht="13.9" customHeight="1" x14ac:dyDescent="0.25">
      <c r="A12" s="484" t="s">
        <v>193</v>
      </c>
      <c r="B12" s="484"/>
      <c r="C12" s="334"/>
      <c r="D12" s="328"/>
      <c r="E12" s="486" t="s">
        <v>177</v>
      </c>
      <c r="F12" s="487"/>
      <c r="G12" s="329"/>
    </row>
    <row r="13" spans="1:9" s="8" customFormat="1" ht="15" x14ac:dyDescent="0.25">
      <c r="A13" s="335"/>
      <c r="B13" s="335"/>
      <c r="C13" s="331"/>
      <c r="D13" s="336"/>
      <c r="E13" s="483" t="s">
        <v>82</v>
      </c>
      <c r="F13" s="483"/>
      <c r="G13" s="329"/>
    </row>
    <row r="14" spans="1:9" ht="15" customHeight="1" x14ac:dyDescent="0.25"/>
    <row r="15" spans="1:9" ht="15" customHeight="1" x14ac:dyDescent="0.25"/>
    <row r="16" spans="1:9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</sheetData>
  <mergeCells count="7">
    <mergeCell ref="E13:F13"/>
    <mergeCell ref="A12:B12"/>
    <mergeCell ref="B2:H2"/>
    <mergeCell ref="A9:B9"/>
    <mergeCell ref="E9:F9"/>
    <mergeCell ref="E10:F10"/>
    <mergeCell ref="E12:F1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форма 1</vt:lpstr>
      <vt:lpstr>форма 2</vt:lpstr>
      <vt:lpstr>форма 3</vt:lpstr>
      <vt:lpstr>форма 4</vt:lpstr>
      <vt:lpstr>форма 5</vt:lpstr>
      <vt:lpstr>форма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2026-01-19T03:58:47Z</dcterms:modified>
</cp:coreProperties>
</file>